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135" windowWidth="9165" windowHeight="4935" tabRatio="676"/>
  </bookViews>
  <sheets>
    <sheet name="Evol. masse salariale" sheetId="8" r:id="rId1"/>
    <sheet name="suivibudgétaireVille" sheetId="30" r:id="rId2"/>
    <sheet name="calcul  suivi budget." sheetId="1" r:id="rId3"/>
    <sheet name="Module1" sheetId="6" state="veryHidden" r:id="rId4"/>
  </sheets>
  <definedNames>
    <definedName name="débutsélection">#N/A</definedName>
    <definedName name="finsélection">#N/A</definedName>
    <definedName name="Mnt_budget" localSheetId="1">suivibudgétaireVille!$A$5</definedName>
    <definedName name="Mnt_budget">#REF!</definedName>
    <definedName name="plageTemp">"saisiehs!celluleactive"</definedName>
    <definedName name="_xlnm.Print_Area" localSheetId="0">'Evol. masse salariale'!$A$1:$N$21</definedName>
    <definedName name="_xlnm.Print_Area" localSheetId="1">suivibudgétaireVille!$A$4:$O$22</definedName>
  </definedNames>
  <calcPr calcId="145621"/>
</workbook>
</file>

<file path=xl/calcChain.xml><?xml version="1.0" encoding="utf-8"?>
<calcChain xmlns="http://schemas.openxmlformats.org/spreadsheetml/2006/main">
  <c r="F13" i="8" l="1"/>
  <c r="G13" i="8"/>
  <c r="H13" i="8"/>
  <c r="I13" i="8"/>
  <c r="J13" i="8"/>
  <c r="F19" i="8"/>
  <c r="G19" i="8"/>
  <c r="H19" i="8"/>
  <c r="H21" i="8" s="1"/>
  <c r="I19" i="8"/>
  <c r="J19" i="8"/>
  <c r="J21" i="8" s="1"/>
  <c r="F20" i="8"/>
  <c r="G20" i="8"/>
  <c r="H20" i="8"/>
  <c r="I20" i="8"/>
  <c r="I21" i="8" s="1"/>
  <c r="J20" i="8"/>
  <c r="F21" i="8"/>
  <c r="G21" i="8" l="1"/>
  <c r="O13" i="8"/>
  <c r="P13" i="8"/>
  <c r="O19" i="8"/>
  <c r="P19" i="8"/>
  <c r="P21" i="8" s="1"/>
  <c r="O20" i="8"/>
  <c r="P20" i="8"/>
  <c r="M13" i="8"/>
  <c r="N13" i="8"/>
  <c r="O21" i="8" l="1"/>
  <c r="N13" i="30"/>
  <c r="N12" i="30"/>
  <c r="N9" i="30"/>
  <c r="N8" i="30"/>
  <c r="N28" i="30"/>
  <c r="K27" i="30"/>
  <c r="N26" i="30"/>
  <c r="M25" i="30"/>
  <c r="M29" i="30"/>
  <c r="L25" i="30"/>
  <c r="K25" i="30"/>
  <c r="K29" i="30"/>
  <c r="J25" i="30"/>
  <c r="I25" i="30"/>
  <c r="H25" i="30"/>
  <c r="G25" i="30"/>
  <c r="F25" i="30"/>
  <c r="E25" i="30"/>
  <c r="D25" i="30"/>
  <c r="C25" i="30"/>
  <c r="B25" i="30"/>
  <c r="N18" i="30"/>
  <c r="N17" i="30"/>
  <c r="N16" i="30"/>
  <c r="M14" i="30"/>
  <c r="M27" i="30"/>
  <c r="L14" i="30"/>
  <c r="L27" i="30"/>
  <c r="K14" i="30"/>
  <c r="K19" i="30"/>
  <c r="J14" i="30"/>
  <c r="J27" i="30"/>
  <c r="I19" i="30"/>
  <c r="H27" i="30"/>
  <c r="G27" i="30"/>
  <c r="F27" i="30"/>
  <c r="F29" i="30" s="1"/>
  <c r="E27" i="30"/>
  <c r="D27" i="30"/>
  <c r="C19" i="30"/>
  <c r="B27" i="30"/>
  <c r="N11" i="30"/>
  <c r="N10" i="30"/>
  <c r="N7" i="30"/>
  <c r="N6" i="30"/>
  <c r="N19" i="8"/>
  <c r="N20" i="8"/>
  <c r="K19" i="8"/>
  <c r="K20" i="8"/>
  <c r="L19" i="8"/>
  <c r="L20" i="8"/>
  <c r="M19" i="8"/>
  <c r="M20" i="8"/>
  <c r="C29" i="1"/>
  <c r="C31" i="1" s="1"/>
  <c r="C45" i="1"/>
  <c r="K13" i="8"/>
  <c r="L13" i="8"/>
  <c r="C41" i="1"/>
  <c r="B29" i="1"/>
  <c r="B31" i="1" s="1"/>
  <c r="E29" i="1"/>
  <c r="E31" i="1"/>
  <c r="F29" i="1"/>
  <c r="F31" i="1"/>
  <c r="C21" i="1"/>
  <c r="C44" i="1" s="1"/>
  <c r="E21" i="1"/>
  <c r="C46" i="1"/>
  <c r="D21" i="1"/>
  <c r="C47" i="1"/>
  <c r="C43" i="1"/>
  <c r="H21" i="1"/>
  <c r="C48" i="1" s="1"/>
  <c r="B53" i="1" s="1"/>
  <c r="B58" i="1" s="1"/>
  <c r="D29" i="1"/>
  <c r="D31" i="1" s="1"/>
  <c r="F21" i="1"/>
  <c r="G21" i="1"/>
  <c r="I21" i="1" s="1"/>
  <c r="C22" i="1"/>
  <c r="D22" i="1"/>
  <c r="E22" i="1"/>
  <c r="F22" i="1"/>
  <c r="G22" i="1"/>
  <c r="H22" i="1"/>
  <c r="B22" i="1"/>
  <c r="B21" i="1"/>
  <c r="D54" i="1"/>
  <c r="E13" i="8"/>
  <c r="E21" i="8"/>
  <c r="D13" i="8"/>
  <c r="D21" i="8" s="1"/>
  <c r="B13" i="8"/>
  <c r="C13" i="8"/>
  <c r="C27" i="30"/>
  <c r="C29" i="30" s="1"/>
  <c r="L29" i="30"/>
  <c r="B29" i="30"/>
  <c r="J29" i="30"/>
  <c r="H19" i="30"/>
  <c r="E19" i="30"/>
  <c r="M19" i="30"/>
  <c r="B19" i="30"/>
  <c r="F19" i="30"/>
  <c r="J19" i="30"/>
  <c r="I27" i="30"/>
  <c r="I29" i="30" s="1"/>
  <c r="D19" i="30"/>
  <c r="L19" i="30"/>
  <c r="E29" i="30"/>
  <c r="N14" i="30"/>
  <c r="G19" i="30"/>
  <c r="G29" i="30"/>
  <c r="L21" i="8" l="1"/>
  <c r="N21" i="8"/>
  <c r="K21" i="8"/>
  <c r="N25" i="30"/>
  <c r="D29" i="30"/>
  <c r="H29" i="30"/>
  <c r="N29" i="30" s="1"/>
  <c r="B21" i="30"/>
  <c r="N19" i="30"/>
  <c r="N27" i="30"/>
  <c r="C42" i="1"/>
  <c r="C53" i="1" s="1"/>
  <c r="D48" i="1"/>
  <c r="M21" i="8"/>
  <c r="C21" i="30" l="1"/>
  <c r="C58" i="1"/>
  <c r="D53" i="1"/>
  <c r="D21" i="30" l="1"/>
  <c r="E21" i="30" l="1"/>
  <c r="F21" i="30" l="1"/>
  <c r="G21" i="30" l="1"/>
  <c r="H21" i="30" l="1"/>
  <c r="I21" i="30"/>
</calcChain>
</file>

<file path=xl/sharedStrings.xml><?xml version="1.0" encoding="utf-8"?>
<sst xmlns="http://schemas.openxmlformats.org/spreadsheetml/2006/main" count="131" uniqueCount="103">
  <si>
    <t>Avant d'effectuer une nouvelle saisie, effacer le contenu des cellules de saisie.</t>
  </si>
  <si>
    <t>Les cellules à fond grisé sont les zones de saisie.</t>
  </si>
  <si>
    <t>Aide Vac. Fam</t>
  </si>
  <si>
    <t>Catégories d'agents</t>
  </si>
  <si>
    <t>Brut</t>
  </si>
  <si>
    <t>Titulaires et Stagiaires CNRACL (CNR)</t>
  </si>
  <si>
    <t>Auxiliaires, remplaçants (RG)</t>
  </si>
  <si>
    <t>2 / Calcul du traitement et des charges des auxiliaires et des contractuels</t>
  </si>
  <si>
    <t>Montant HS</t>
  </si>
  <si>
    <t>Charges patro.</t>
  </si>
  <si>
    <t>Brut Pr.fin année</t>
  </si>
  <si>
    <t>Montants pers.remplaçants 
(etat des remplacements)</t>
  </si>
  <si>
    <t>Montant auxiliaires et contractuels</t>
  </si>
  <si>
    <t>Sélectionner les montants, copier,</t>
  </si>
  <si>
    <t xml:space="preserve"> Se placer sur le mois concerné.</t>
  </si>
  <si>
    <t>Traitement brut remplaçants</t>
  </si>
  <si>
    <t>Cumul HS (T,S,AI,CI,C,AH)</t>
  </si>
  <si>
    <t>Aide aux vacances familiales</t>
  </si>
  <si>
    <t xml:space="preserve">Cumul charges patronales </t>
  </si>
  <si>
    <t>Charges</t>
  </si>
  <si>
    <t>Salaires</t>
  </si>
  <si>
    <t>Total montants traitement paie</t>
  </si>
  <si>
    <t>Total état des services financiers</t>
  </si>
  <si>
    <t>Traitements divers *</t>
  </si>
  <si>
    <t>Allocations pertes d'emplois (Nature : 64731)</t>
  </si>
  <si>
    <t xml:space="preserve">janvier 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</si>
  <si>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</si>
  <si>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</si>
  <si>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</si>
  <si>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</si>
  <si>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</si>
  <si>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</si>
  <si>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</si>
  <si>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</si>
  <si>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</si>
  <si>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</si>
  <si>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</si>
  <si>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cumul</t>
  </si>
  <si>
    <t>Montants traitement paie (hors élus)</t>
  </si>
  <si>
    <t>Titulaires et stagiaires*</t>
  </si>
  <si>
    <t>Auxiliaires, contractuels</t>
  </si>
  <si>
    <t>Remplacants</t>
  </si>
  <si>
    <t>Aide aux vac. familiales</t>
  </si>
  <si>
    <t>Charges patronales</t>
  </si>
  <si>
    <t>Total traitement paie</t>
  </si>
  <si>
    <t>Autres traitements effectués directement par les services financiers</t>
  </si>
  <si>
    <t>Allocations pertes d'emplois</t>
  </si>
  <si>
    <t>Total général</t>
  </si>
  <si>
    <t xml:space="preserve"> Total général (Journal Paie: suivi budgétaire) </t>
  </si>
  <si>
    <t>Montants pris en compte pour le suivi budgétaire</t>
  </si>
  <si>
    <t>Total</t>
  </si>
  <si>
    <t>*  SFT, Mandats d'avance, Autres charges : Mettre le montant de la différence.</t>
  </si>
  <si>
    <t>Charges sociales diverses (Nature : 6488) *</t>
  </si>
  <si>
    <t xml:space="preserve">4 / Montants à transférer dans la feuille "suivibudgétaire": </t>
  </si>
  <si>
    <t xml:space="preserve">5/ Ajouter les montants de l'état des services financiers (Contrôle des différences). </t>
  </si>
  <si>
    <t>Montant à rajouter ou à retrancher</t>
  </si>
  <si>
    <t>Comparaison avec l'état des services financiers</t>
  </si>
  <si>
    <t>3 / Indemnité CPA, nature 64831(voir état financier)</t>
  </si>
  <si>
    <t>Effectuer un "collage spécial: valeurs uniquement"</t>
  </si>
  <si>
    <t>Prime de fin d'année</t>
  </si>
  <si>
    <t xml:space="preserve">
</t>
  </si>
  <si>
    <t>EVOLUTION DE LA MASSE SALARIALE REALISEE (Montants en euros)</t>
  </si>
  <si>
    <t>Saisir les montants totaux des remplacements à l'aide de l'état des remplacements.</t>
  </si>
  <si>
    <t>Titulaires IRCANTEC (IRCA)</t>
  </si>
  <si>
    <t>Cot.pat.
(rg:42,34%)</t>
  </si>
  <si>
    <t>Contrat d'avenir (CA)</t>
  </si>
  <si>
    <t>Contrat d'Aide à l'Emploi (CAE)</t>
  </si>
  <si>
    <t>Contrat emploi Solidarité (CES)</t>
  </si>
  <si>
    <t>Traitement Indiciaire</t>
  </si>
  <si>
    <t>Prime fin d'année</t>
  </si>
  <si>
    <t>Cotisations patronales</t>
  </si>
  <si>
    <t>Aide Vac.fam;</t>
  </si>
  <si>
    <t>Apprentis (CONT)</t>
  </si>
  <si>
    <t>Total statut :  RG</t>
  </si>
  <si>
    <t>Traitement brut auxiliaires (RG)</t>
  </si>
  <si>
    <t>Titulaires en Disponibilité d'office (DISP)</t>
  </si>
  <si>
    <t>Trait. brut titulaires,stag. (CNR,IRCA,DISP)</t>
  </si>
  <si>
    <t>Brut -(HS + Prime fin d'année + Aide vacances familiales+Indt CPA)</t>
  </si>
  <si>
    <t>Traitements divers (régularisations)</t>
  </si>
  <si>
    <t>Remplaçants</t>
  </si>
  <si>
    <t>Agents recenceurs (ARRG)</t>
  </si>
  <si>
    <t>Montant budget dépenses de personnel</t>
  </si>
  <si>
    <t>Montant budget restant</t>
  </si>
  <si>
    <t>1 / Eléments à saisir (éditer le journal de paie: EM_SUIVBUD : SUIVI BUDGETAIRE )</t>
  </si>
  <si>
    <t>Pourcentage budget restant</t>
  </si>
  <si>
    <r>
      <t>Instituteurs soumis uniquement à CSG (CSGR))</t>
    </r>
    <r>
      <rPr>
        <b/>
        <sz val="10"/>
        <rFont val="Times New Roman"/>
        <family val="1"/>
      </rPr>
      <t>(Ville)</t>
    </r>
  </si>
  <si>
    <r>
      <t xml:space="preserve">TB CES, CEC, CEV,CA,CAE,CONT </t>
    </r>
    <r>
      <rPr>
        <b/>
        <sz val="10"/>
        <rFont val="Times New Roman"/>
        <family val="1"/>
      </rPr>
      <t>(Ville)</t>
    </r>
    <r>
      <rPr>
        <sz val="10"/>
        <rFont val="Times New Roman"/>
        <family val="1"/>
      </rPr>
      <t xml:space="preserve"> 
ou Personnel extérieur </t>
    </r>
    <r>
      <rPr>
        <b/>
        <sz val="10"/>
        <rFont val="Times New Roman"/>
        <family val="1"/>
      </rPr>
      <t>(Codécom)</t>
    </r>
  </si>
  <si>
    <t>Heures supplémentaires
(avec HS élections)</t>
  </si>
  <si>
    <t>Elus (ELRG + ELUS)</t>
  </si>
  <si>
    <t>Heures supplémentaires
(Y compris heures élections)</t>
  </si>
  <si>
    <t>Charges sociales autres</t>
  </si>
  <si>
    <t>Traitements</t>
  </si>
  <si>
    <t>Autres traitements effectués par les services financiers</t>
  </si>
  <si>
    <t>Traitements (régularisations)</t>
  </si>
  <si>
    <t>Personnel extérieur (uniquement Codécom)</t>
  </si>
  <si>
    <t>Emplois aidés</t>
  </si>
  <si>
    <t>Régul. Traitements</t>
  </si>
  <si>
    <t>DONNEES POUR LES GRAPHIQUES</t>
  </si>
  <si>
    <t>Emplois aidés: CAE, CUI, apprentis</t>
  </si>
  <si>
    <t>% variation
2012-2013</t>
  </si>
  <si>
    <t>rappel du montant inscrit au BP</t>
  </si>
  <si>
    <t>Calcul mensuel du suivi budgétaire (base macro)</t>
  </si>
  <si>
    <t xml:space="preserve">Tableau annuel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</si>
</sst>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MS Sans Serif"/>
    </font>
    <font>
      <sz val="8.5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7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</font>
    <font>
      <b/>
      <u/>
      <sz val="10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50"/>
      <name val="Times New Roman"/>
      <family val="1"/>
    </font>
    <font>
      <sz val="12"/>
      <name val="MS Sans Serif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MS Sans Serif"/>
    </font>
    <font>
      <b/>
      <i/>
      <sz val="10"/>
      <name val="Times New Roman"/>
      <family val="1"/>
    </font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sz val="8.5"/>
      <name val="MS Sans Serif"/>
      <family val="2"/>
    </font>
    <font>
      <b/>
      <i/>
      <sz val="10"/>
      <color indexed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0"/>
      <color rgb="FFFF0000"/>
      <name val="MS Sans Serif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 style="medium">
        <color indexed="1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3" fontId="1" fillId="0" borderId="4" xfId="0" applyNumberFormat="1" applyFont="1" applyBorder="1"/>
    <xf numFmtId="3" fontId="1" fillId="0" borderId="6" xfId="0" applyNumberFormat="1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21" xfId="0" applyBorder="1"/>
    <xf numFmtId="0" fontId="1" fillId="0" borderId="7" xfId="0" applyFont="1" applyBorder="1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4" fontId="10" fillId="0" borderId="0" xfId="0" applyNumberFormat="1" applyFont="1" applyFill="1" applyAlignment="1" applyProtection="1">
      <alignment horizontal="centerContinuous"/>
      <protection locked="0"/>
    </xf>
    <xf numFmtId="4" fontId="5" fillId="0" borderId="0" xfId="0" applyNumberFormat="1" applyFont="1" applyFill="1" applyAlignment="1" applyProtection="1">
      <alignment horizontal="centerContinuous"/>
      <protection locked="0"/>
    </xf>
    <xf numFmtId="0" fontId="9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3" fontId="4" fillId="2" borderId="5" xfId="0" applyNumberFormat="1" applyFont="1" applyFill="1" applyBorder="1" applyProtection="1">
      <protection locked="0"/>
    </xf>
    <xf numFmtId="10" fontId="2" fillId="0" borderId="0" xfId="0" applyNumberFormat="1" applyFont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0" fontId="2" fillId="3" borderId="34" xfId="0" applyFont="1" applyFill="1" applyBorder="1" applyAlignment="1" applyProtection="1">
      <alignment wrapText="1"/>
      <protection locked="0"/>
    </xf>
    <xf numFmtId="4" fontId="4" fillId="2" borderId="3" xfId="0" applyNumberFormat="1" applyFont="1" applyFill="1" applyBorder="1" applyProtection="1">
      <protection locked="0"/>
    </xf>
    <xf numFmtId="4" fontId="4" fillId="2" borderId="34" xfId="0" applyNumberFormat="1" applyFont="1" applyFill="1" applyBorder="1" applyProtection="1">
      <protection locked="0"/>
    </xf>
    <xf numFmtId="4" fontId="2" fillId="2" borderId="24" xfId="0" applyNumberFormat="1" applyFont="1" applyFill="1" applyBorder="1" applyProtection="1">
      <protection locked="0"/>
    </xf>
    <xf numFmtId="4" fontId="9" fillId="0" borderId="0" xfId="0" applyNumberFormat="1" applyFont="1" applyProtection="1">
      <protection locked="0"/>
    </xf>
    <xf numFmtId="0" fontId="2" fillId="3" borderId="3" xfId="0" applyFont="1" applyFill="1" applyBorder="1" applyProtection="1">
      <protection locked="0"/>
    </xf>
    <xf numFmtId="4" fontId="2" fillId="3" borderId="3" xfId="0" applyNumberFormat="1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4" fontId="2" fillId="3" borderId="2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3" borderId="2" xfId="0" applyFill="1" applyBorder="1" applyProtection="1">
      <protection locked="0"/>
    </xf>
    <xf numFmtId="0" fontId="2" fillId="0" borderId="35" xfId="0" applyFont="1" applyBorder="1" applyAlignment="1" applyProtection="1">
      <alignment horizontal="centerContinuous"/>
      <protection locked="0"/>
    </xf>
    <xf numFmtId="4" fontId="2" fillId="0" borderId="36" xfId="0" applyNumberFormat="1" applyFont="1" applyBorder="1" applyAlignment="1" applyProtection="1">
      <protection locked="0"/>
    </xf>
    <xf numFmtId="3" fontId="8" fillId="0" borderId="0" xfId="0" applyNumberFormat="1" applyFont="1" applyProtection="1">
      <protection locked="0"/>
    </xf>
    <xf numFmtId="0" fontId="2" fillId="3" borderId="37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3" fontId="3" fillId="4" borderId="38" xfId="0" applyNumberFormat="1" applyFont="1" applyFill="1" applyBorder="1" applyProtection="1">
      <protection hidden="1"/>
    </xf>
    <xf numFmtId="3" fontId="8" fillId="4" borderId="39" xfId="0" applyNumberFormat="1" applyFont="1" applyFill="1" applyBorder="1" applyProtection="1">
      <protection hidden="1"/>
    </xf>
    <xf numFmtId="3" fontId="3" fillId="4" borderId="39" xfId="0" applyNumberFormat="1" applyFont="1" applyFill="1" applyBorder="1" applyProtection="1">
      <protection hidden="1"/>
    </xf>
    <xf numFmtId="4" fontId="5" fillId="5" borderId="0" xfId="0" applyNumberFormat="1" applyFont="1" applyFill="1" applyAlignment="1" applyProtection="1">
      <alignment horizontal="centerContinuous"/>
      <protection locked="0"/>
    </xf>
    <xf numFmtId="3" fontId="5" fillId="5" borderId="0" xfId="0" applyNumberFormat="1" applyFont="1" applyFill="1" applyAlignment="1" applyProtection="1">
      <alignment horizontal="centerContinuous"/>
      <protection locked="0"/>
    </xf>
    <xf numFmtId="3" fontId="2" fillId="2" borderId="41" xfId="0" applyNumberFormat="1" applyFont="1" applyFill="1" applyBorder="1" applyProtection="1">
      <protection locked="0"/>
    </xf>
    <xf numFmtId="3" fontId="2" fillId="2" borderId="42" xfId="0" applyNumberFormat="1" applyFont="1" applyFill="1" applyBorder="1" applyProtection="1">
      <protection locked="0"/>
    </xf>
    <xf numFmtId="3" fontId="2" fillId="4" borderId="26" xfId="0" applyNumberFormat="1" applyFont="1" applyFill="1" applyBorder="1" applyProtection="1">
      <protection hidden="1"/>
    </xf>
    <xf numFmtId="10" fontId="0" fillId="0" borderId="45" xfId="0" applyNumberFormat="1" applyBorder="1"/>
    <xf numFmtId="0" fontId="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3" fontId="4" fillId="2" borderId="17" xfId="0" applyNumberFormat="1" applyFont="1" applyFill="1" applyBorder="1" applyProtection="1">
      <protection locked="0"/>
    </xf>
    <xf numFmtId="3" fontId="4" fillId="2" borderId="7" xfId="0" applyNumberFormat="1" applyFont="1" applyFill="1" applyBorder="1" applyProtection="1">
      <protection locked="0"/>
    </xf>
    <xf numFmtId="3" fontId="4" fillId="2" borderId="46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3" fontId="4" fillId="6" borderId="5" xfId="0" applyNumberFormat="1" applyFont="1" applyFill="1" applyBorder="1" applyProtection="1">
      <protection locked="0"/>
    </xf>
    <xf numFmtId="3" fontId="4" fillId="6" borderId="17" xfId="0" applyNumberFormat="1" applyFont="1" applyFill="1" applyBorder="1" applyProtection="1">
      <protection locked="0"/>
    </xf>
    <xf numFmtId="3" fontId="4" fillId="6" borderId="46" xfId="0" applyNumberFormat="1" applyFont="1" applyFill="1" applyBorder="1" applyProtection="1">
      <protection locked="0"/>
    </xf>
    <xf numFmtId="0" fontId="12" fillId="5" borderId="0" xfId="0" applyFont="1" applyFill="1" applyAlignment="1" applyProtection="1">
      <alignment horizontal="centerContinuous"/>
      <protection locked="0"/>
    </xf>
    <xf numFmtId="0" fontId="2" fillId="7" borderId="34" xfId="0" applyFont="1" applyFill="1" applyBorder="1" applyProtection="1">
      <protection locked="0"/>
    </xf>
    <xf numFmtId="4" fontId="2" fillId="7" borderId="3" xfId="0" applyNumberFormat="1" applyFont="1" applyFill="1" applyBorder="1" applyProtection="1">
      <protection hidden="1"/>
    </xf>
    <xf numFmtId="4" fontId="2" fillId="7" borderId="34" xfId="0" applyNumberFormat="1" applyFont="1" applyFill="1" applyBorder="1" applyProtection="1">
      <protection hidden="1"/>
    </xf>
    <xf numFmtId="4" fontId="2" fillId="7" borderId="24" xfId="0" applyNumberFormat="1" applyFont="1" applyFill="1" applyBorder="1" applyProtection="1">
      <protection hidden="1"/>
    </xf>
    <xf numFmtId="0" fontId="2" fillId="7" borderId="18" xfId="0" applyFont="1" applyFill="1" applyBorder="1" applyProtection="1">
      <protection locked="0"/>
    </xf>
    <xf numFmtId="4" fontId="2" fillId="7" borderId="47" xfId="0" applyNumberFormat="1" applyFont="1" applyFill="1" applyBorder="1" applyProtection="1">
      <protection hidden="1"/>
    </xf>
    <xf numFmtId="4" fontId="2" fillId="7" borderId="18" xfId="0" applyNumberFormat="1" applyFont="1" applyFill="1" applyBorder="1" applyProtection="1">
      <protection hidden="1"/>
    </xf>
    <xf numFmtId="4" fontId="2" fillId="7" borderId="26" xfId="0" applyNumberFormat="1" applyFont="1" applyFill="1" applyBorder="1" applyProtection="1">
      <protection hidden="1"/>
    </xf>
    <xf numFmtId="0" fontId="13" fillId="4" borderId="48" xfId="0" applyFont="1" applyFill="1" applyBorder="1" applyAlignment="1" applyProtection="1">
      <alignment horizontal="left" wrapText="1"/>
      <protection locked="0"/>
    </xf>
    <xf numFmtId="0" fontId="0" fillId="0" borderId="49" xfId="0" applyBorder="1" applyAlignment="1" applyProtection="1">
      <alignment horizontal="centerContinuous"/>
      <protection locked="0"/>
    </xf>
    <xf numFmtId="3" fontId="2" fillId="2" borderId="50" xfId="0" applyNumberFormat="1" applyFont="1" applyFill="1" applyBorder="1" applyProtection="1">
      <protection locked="0"/>
    </xf>
    <xf numFmtId="3" fontId="2" fillId="4" borderId="49" xfId="0" applyNumberFormat="1" applyFont="1" applyFill="1" applyBorder="1" applyProtection="1">
      <protection hidden="1"/>
    </xf>
    <xf numFmtId="3" fontId="0" fillId="0" borderId="35" xfId="0" applyNumberFormat="1" applyBorder="1" applyProtection="1">
      <protection locked="0"/>
    </xf>
    <xf numFmtId="3" fontId="8" fillId="0" borderId="35" xfId="0" applyNumberFormat="1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4" fontId="16" fillId="2" borderId="51" xfId="0" applyNumberFormat="1" applyFont="1" applyFill="1" applyBorder="1" applyAlignment="1" applyProtection="1">
      <alignment horizontal="center"/>
      <protection hidden="1"/>
    </xf>
    <xf numFmtId="3" fontId="0" fillId="0" borderId="35" xfId="0" applyNumberFormat="1" applyBorder="1" applyAlignment="1" applyProtection="1">
      <alignment horizontal="center"/>
      <protection locked="0"/>
    </xf>
    <xf numFmtId="0" fontId="2" fillId="8" borderId="35" xfId="0" applyFont="1" applyFill="1" applyBorder="1" applyAlignment="1" applyProtection="1">
      <alignment horizontal="centerContinuous"/>
      <protection locked="0"/>
    </xf>
    <xf numFmtId="4" fontId="2" fillId="8" borderId="35" xfId="0" applyNumberFormat="1" applyFont="1" applyFill="1" applyBorder="1" applyAlignment="1" applyProtection="1">
      <alignment horizontal="centerContinuous"/>
      <protection locked="0"/>
    </xf>
    <xf numFmtId="0" fontId="0" fillId="8" borderId="52" xfId="0" applyFill="1" applyBorder="1" applyAlignment="1" applyProtection="1">
      <alignment horizontal="centerContinuous"/>
      <protection locked="0"/>
    </xf>
    <xf numFmtId="3" fontId="0" fillId="8" borderId="35" xfId="0" applyNumberFormat="1" applyFill="1" applyBorder="1" applyProtection="1">
      <protection locked="0"/>
    </xf>
    <xf numFmtId="10" fontId="0" fillId="0" borderId="53" xfId="0" applyNumberFormat="1" applyBorder="1"/>
    <xf numFmtId="0" fontId="19" fillId="0" borderId="13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3" fontId="19" fillId="0" borderId="7" xfId="0" applyNumberFormat="1" applyFont="1" applyBorder="1" applyAlignment="1">
      <alignment wrapText="1"/>
    </xf>
    <xf numFmtId="3" fontId="0" fillId="0" borderId="54" xfId="0" applyNumberFormat="1" applyBorder="1"/>
    <xf numFmtId="0" fontId="17" fillId="0" borderId="0" xfId="0" applyFont="1" applyAlignment="1"/>
    <xf numFmtId="0" fontId="19" fillId="0" borderId="0" xfId="0" applyFont="1" applyAlignment="1"/>
    <xf numFmtId="3" fontId="19" fillId="0" borderId="6" xfId="0" applyNumberFormat="1" applyFont="1" applyBorder="1" applyAlignment="1"/>
    <xf numFmtId="3" fontId="19" fillId="0" borderId="4" xfId="0" applyNumberFormat="1" applyFont="1" applyBorder="1" applyAlignment="1"/>
    <xf numFmtId="3" fontId="19" fillId="0" borderId="7" xfId="0" applyNumberFormat="1" applyFont="1" applyBorder="1" applyAlignment="1"/>
    <xf numFmtId="3" fontId="19" fillId="0" borderId="5" xfId="0" applyNumberFormat="1" applyFont="1" applyBorder="1" applyAlignment="1"/>
    <xf numFmtId="3" fontId="19" fillId="0" borderId="55" xfId="0" applyNumberFormat="1" applyFont="1" applyBorder="1" applyAlignment="1"/>
    <xf numFmtId="3" fontId="19" fillId="0" borderId="22" xfId="0" applyNumberFormat="1" applyFont="1" applyBorder="1" applyAlignment="1"/>
    <xf numFmtId="3" fontId="20" fillId="0" borderId="9" xfId="0" applyNumberFormat="1" applyFont="1" applyBorder="1" applyAlignment="1"/>
    <xf numFmtId="0" fontId="20" fillId="0" borderId="0" xfId="0" applyFont="1" applyAlignment="1"/>
    <xf numFmtId="3" fontId="20" fillId="0" borderId="19" xfId="0" applyNumberFormat="1" applyFont="1" applyBorder="1" applyAlignment="1"/>
    <xf numFmtId="3" fontId="2" fillId="6" borderId="50" xfId="0" applyNumberFormat="1" applyFont="1" applyFill="1" applyBorder="1" applyProtection="1">
      <protection locked="0"/>
    </xf>
    <xf numFmtId="3" fontId="2" fillId="6" borderId="56" xfId="0" applyNumberFormat="1" applyFont="1" applyFill="1" applyBorder="1" applyProtection="1">
      <protection locked="0"/>
    </xf>
    <xf numFmtId="10" fontId="0" fillId="2" borderId="44" xfId="0" applyNumberFormat="1" applyFill="1" applyBorder="1"/>
    <xf numFmtId="10" fontId="0" fillId="0" borderId="0" xfId="0" applyNumberFormat="1"/>
    <xf numFmtId="10" fontId="1" fillId="0" borderId="0" xfId="0" applyNumberFormat="1" applyFont="1"/>
    <xf numFmtId="3" fontId="4" fillId="2" borderId="33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4" fontId="0" fillId="0" borderId="0" xfId="0" applyNumberFormat="1"/>
    <xf numFmtId="10" fontId="0" fillId="0" borderId="43" xfId="0" applyNumberFormat="1" applyBorder="1" applyAlignment="1">
      <alignment horizontal="center" wrapText="1"/>
    </xf>
    <xf numFmtId="4" fontId="4" fillId="6" borderId="11" xfId="0" applyNumberFormat="1" applyFont="1" applyFill="1" applyBorder="1" applyAlignment="1" applyProtection="1">
      <alignment wrapText="1"/>
      <protection locked="0"/>
    </xf>
    <xf numFmtId="0" fontId="4" fillId="6" borderId="58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wrapText="1"/>
      <protection locked="0"/>
    </xf>
    <xf numFmtId="3" fontId="4" fillId="2" borderId="59" xfId="0" applyNumberFormat="1" applyFont="1" applyFill="1" applyBorder="1" applyProtection="1">
      <protection locked="0"/>
    </xf>
    <xf numFmtId="3" fontId="4" fillId="6" borderId="59" xfId="0" applyNumberFormat="1" applyFont="1" applyFill="1" applyBorder="1" applyProtection="1"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3" fontId="8" fillId="0" borderId="0" xfId="0" applyNumberFormat="1" applyFont="1" applyBorder="1" applyProtection="1"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60" xfId="0" applyFont="1" applyFill="1" applyBorder="1" applyAlignment="1" applyProtection="1">
      <alignment horizontal="center" wrapText="1"/>
      <protection locked="0"/>
    </xf>
    <xf numFmtId="3" fontId="4" fillId="2" borderId="23" xfId="0" applyNumberFormat="1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62" xfId="0" applyNumberFormat="1" applyFont="1" applyFill="1" applyBorder="1" applyProtection="1">
      <protection locked="0"/>
    </xf>
    <xf numFmtId="0" fontId="11" fillId="3" borderId="21" xfId="0" applyFont="1" applyFill="1" applyBorder="1" applyAlignment="1" applyProtection="1">
      <alignment horizontal="center" wrapText="1"/>
      <protection locked="0"/>
    </xf>
    <xf numFmtId="3" fontId="4" fillId="3" borderId="24" xfId="0" applyNumberFormat="1" applyFont="1" applyFill="1" applyBorder="1" applyAlignment="1" applyProtection="1">
      <alignment horizontal="center" wrapText="1"/>
      <protection locked="0"/>
    </xf>
    <xf numFmtId="0" fontId="7" fillId="3" borderId="16" xfId="0" applyFont="1" applyFill="1" applyBorder="1" applyAlignment="1" applyProtection="1">
      <alignment horizontal="left" wrapText="1"/>
      <protection locked="0"/>
    </xf>
    <xf numFmtId="0" fontId="7" fillId="3" borderId="58" xfId="0" applyFont="1" applyFill="1" applyBorder="1" applyAlignment="1" applyProtection="1">
      <alignment horizontal="left" wrapText="1"/>
      <protection locked="0"/>
    </xf>
    <xf numFmtId="3" fontId="4" fillId="6" borderId="25" xfId="0" applyNumberFormat="1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2" fillId="3" borderId="57" xfId="0" applyFont="1" applyFill="1" applyBorder="1" applyProtection="1">
      <protection locked="0"/>
    </xf>
    <xf numFmtId="3" fontId="4" fillId="2" borderId="63" xfId="0" applyNumberFormat="1" applyFont="1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wrapText="1"/>
      <protection locked="0"/>
    </xf>
    <xf numFmtId="3" fontId="4" fillId="2" borderId="64" xfId="0" applyNumberFormat="1" applyFont="1" applyFill="1" applyBorder="1" applyAlignment="1" applyProtection="1">
      <alignment wrapText="1"/>
      <protection locked="0"/>
    </xf>
    <xf numFmtId="4" fontId="4" fillId="3" borderId="50" xfId="0" applyNumberFormat="1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4" fontId="4" fillId="6" borderId="65" xfId="0" applyNumberFormat="1" applyFont="1" applyFill="1" applyBorder="1" applyAlignment="1" applyProtection="1">
      <alignment wrapText="1"/>
      <protection locked="0"/>
    </xf>
    <xf numFmtId="4" fontId="2" fillId="3" borderId="14" xfId="0" applyNumberFormat="1" applyFont="1" applyFill="1" applyBorder="1" applyAlignment="1" applyProtection="1">
      <alignment horizontal="center" wrapText="1"/>
      <protection locked="0"/>
    </xf>
    <xf numFmtId="4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8" xfId="0" applyFont="1" applyFill="1" applyBorder="1" applyAlignment="1" applyProtection="1">
      <alignment horizontal="center" wrapText="1"/>
      <protection locked="0"/>
    </xf>
    <xf numFmtId="4" fontId="2" fillId="7" borderId="1" xfId="0" applyNumberFormat="1" applyFont="1" applyFill="1" applyBorder="1" applyProtection="1">
      <protection hidden="1"/>
    </xf>
    <xf numFmtId="4" fontId="4" fillId="2" borderId="1" xfId="0" applyNumberFormat="1" applyFont="1" applyFill="1" applyBorder="1" applyProtection="1">
      <protection locked="0"/>
    </xf>
    <xf numFmtId="0" fontId="9" fillId="9" borderId="66" xfId="0" applyFont="1" applyFill="1" applyBorder="1" applyProtection="1">
      <protection locked="0"/>
    </xf>
    <xf numFmtId="4" fontId="2" fillId="9" borderId="67" xfId="0" applyNumberFormat="1" applyFont="1" applyFill="1" applyBorder="1" applyProtection="1">
      <protection locked="0"/>
    </xf>
    <xf numFmtId="0" fontId="2" fillId="9" borderId="67" xfId="0" applyFont="1" applyFill="1" applyBorder="1" applyProtection="1">
      <protection locked="0"/>
    </xf>
    <xf numFmtId="3" fontId="2" fillId="9" borderId="68" xfId="0" applyNumberFormat="1" applyFont="1" applyFill="1" applyBorder="1" applyProtection="1">
      <protection locked="0"/>
    </xf>
    <xf numFmtId="0" fontId="9" fillId="9" borderId="69" xfId="0" applyFont="1" applyFill="1" applyBorder="1" applyProtection="1">
      <protection locked="0"/>
    </xf>
    <xf numFmtId="4" fontId="2" fillId="9" borderId="49" xfId="0" applyNumberFormat="1" applyFont="1" applyFill="1" applyBorder="1" applyProtection="1">
      <protection locked="0"/>
    </xf>
    <xf numFmtId="0" fontId="2" fillId="9" borderId="49" xfId="0" applyFont="1" applyFill="1" applyBorder="1" applyProtection="1">
      <protection locked="0"/>
    </xf>
    <xf numFmtId="3" fontId="2" fillId="9" borderId="26" xfId="0" applyNumberFormat="1" applyFont="1" applyFill="1" applyBorder="1" applyProtection="1">
      <protection locked="0"/>
    </xf>
    <xf numFmtId="0" fontId="9" fillId="9" borderId="70" xfId="0" quotePrefix="1" applyFont="1" applyFill="1" applyBorder="1" applyAlignment="1" applyProtection="1">
      <alignment horizontal="left" wrapText="1"/>
      <protection locked="0"/>
    </xf>
    <xf numFmtId="0" fontId="4" fillId="3" borderId="20" xfId="0" applyFont="1" applyFill="1" applyBorder="1" applyProtection="1">
      <protection locked="0"/>
    </xf>
    <xf numFmtId="4" fontId="7" fillId="3" borderId="12" xfId="0" applyNumberFormat="1" applyFont="1" applyFill="1" applyBorder="1" applyProtection="1">
      <protection locked="0"/>
    </xf>
    <xf numFmtId="4" fontId="7" fillId="3" borderId="0" xfId="0" applyNumberFormat="1" applyFont="1" applyFill="1" applyBorder="1" applyProtection="1">
      <protection locked="0"/>
    </xf>
    <xf numFmtId="0" fontId="7" fillId="3" borderId="10" xfId="0" applyFont="1" applyFill="1" applyBorder="1" applyAlignment="1" applyProtection="1">
      <alignment horizontal="centerContinuous"/>
      <protection locked="0"/>
    </xf>
    <xf numFmtId="3" fontId="7" fillId="3" borderId="29" xfId="0" applyNumberFormat="1" applyFont="1" applyFill="1" applyBorder="1" applyAlignment="1" applyProtection="1">
      <alignment horizontal="left"/>
      <protection locked="0"/>
    </xf>
    <xf numFmtId="3" fontId="0" fillId="9" borderId="68" xfId="0" applyNumberFormat="1" applyFill="1" applyBorder="1" applyProtection="1">
      <protection locked="0"/>
    </xf>
    <xf numFmtId="0" fontId="9" fillId="9" borderId="71" xfId="0" applyFont="1" applyFill="1" applyBorder="1" applyProtection="1">
      <protection locked="0"/>
    </xf>
    <xf numFmtId="4" fontId="2" fillId="9" borderId="0" xfId="0" applyNumberFormat="1" applyFont="1" applyFill="1" applyBorder="1" applyProtection="1">
      <protection locked="0"/>
    </xf>
    <xf numFmtId="0" fontId="2" fillId="9" borderId="0" xfId="0" applyFont="1" applyFill="1" applyBorder="1" applyProtection="1">
      <protection locked="0"/>
    </xf>
    <xf numFmtId="3" fontId="0" fillId="9" borderId="29" xfId="0" applyNumberFormat="1" applyFill="1" applyBorder="1" applyProtection="1">
      <protection locked="0"/>
    </xf>
    <xf numFmtId="0" fontId="3" fillId="9" borderId="69" xfId="0" applyFont="1" applyFill="1" applyBorder="1" applyProtection="1">
      <protection locked="0"/>
    </xf>
    <xf numFmtId="3" fontId="0" fillId="9" borderId="26" xfId="0" applyNumberFormat="1" applyFill="1" applyBorder="1" applyProtection="1">
      <protection locked="0"/>
    </xf>
    <xf numFmtId="0" fontId="9" fillId="9" borderId="70" xfId="0" applyFont="1" applyFill="1" applyBorder="1" applyProtection="1">
      <protection locked="0"/>
    </xf>
    <xf numFmtId="4" fontId="2" fillId="9" borderId="52" xfId="0" applyNumberFormat="1" applyFont="1" applyFill="1" applyBorder="1" applyProtection="1">
      <protection locked="0"/>
    </xf>
    <xf numFmtId="0" fontId="2" fillId="9" borderId="52" xfId="0" applyFont="1" applyFill="1" applyBorder="1" applyProtection="1">
      <protection locked="0"/>
    </xf>
    <xf numFmtId="3" fontId="2" fillId="9" borderId="72" xfId="0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0" fontId="22" fillId="0" borderId="73" xfId="0" applyFont="1" applyBorder="1" applyAlignment="1" applyProtection="1">
      <alignment horizontal="center"/>
      <protection locked="0"/>
    </xf>
    <xf numFmtId="0" fontId="22" fillId="0" borderId="74" xfId="0" applyFont="1" applyBorder="1" applyAlignment="1" applyProtection="1">
      <alignment horizontal="center"/>
      <protection locked="0"/>
    </xf>
    <xf numFmtId="4" fontId="22" fillId="0" borderId="75" xfId="0" applyNumberFormat="1" applyFon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wrapText="1"/>
      <protection locked="0"/>
    </xf>
    <xf numFmtId="3" fontId="8" fillId="4" borderId="76" xfId="0" applyNumberFormat="1" applyFont="1" applyFill="1" applyBorder="1" applyProtection="1">
      <protection hidden="1"/>
    </xf>
    <xf numFmtId="4" fontId="2" fillId="7" borderId="35" xfId="0" applyNumberFormat="1" applyFont="1" applyFill="1" applyBorder="1" applyProtection="1">
      <protection locked="0"/>
    </xf>
    <xf numFmtId="3" fontId="0" fillId="7" borderId="35" xfId="0" applyNumberForma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2" fillId="6" borderId="41" xfId="0" applyNumberFormat="1" applyFont="1" applyFill="1" applyBorder="1" applyProtection="1">
      <protection hidden="1"/>
    </xf>
    <xf numFmtId="3" fontId="0" fillId="0" borderId="36" xfId="0" applyNumberFormat="1" applyBorder="1" applyProtection="1">
      <protection locked="0"/>
    </xf>
    <xf numFmtId="4" fontId="2" fillId="3" borderId="77" xfId="0" applyNumberFormat="1" applyFont="1" applyFill="1" applyBorder="1" applyProtection="1">
      <protection locked="0"/>
    </xf>
    <xf numFmtId="3" fontId="2" fillId="4" borderId="78" xfId="0" applyNumberFormat="1" applyFont="1" applyFill="1" applyBorder="1" applyProtection="1">
      <protection hidden="1"/>
    </xf>
    <xf numFmtId="3" fontId="2" fillId="4" borderId="79" xfId="0" applyNumberFormat="1" applyFont="1" applyFill="1" applyBorder="1" applyProtection="1">
      <protection hidden="1"/>
    </xf>
    <xf numFmtId="0" fontId="2" fillId="3" borderId="80" xfId="0" applyFont="1" applyFill="1" applyBorder="1" applyProtection="1">
      <protection locked="0"/>
    </xf>
    <xf numFmtId="3" fontId="2" fillId="2" borderId="36" xfId="0" applyNumberFormat="1" applyFont="1" applyFill="1" applyBorder="1" applyProtection="1">
      <protection locked="0"/>
    </xf>
    <xf numFmtId="3" fontId="2" fillId="2" borderId="49" xfId="0" applyNumberFormat="1" applyFont="1" applyFill="1" applyBorder="1" applyProtection="1">
      <protection locked="0"/>
    </xf>
    <xf numFmtId="4" fontId="4" fillId="6" borderId="11" xfId="0" applyNumberFormat="1" applyFont="1" applyFill="1" applyBorder="1" applyAlignment="1" applyProtection="1">
      <alignment horizontal="right" wrapText="1"/>
      <protection locked="0"/>
    </xf>
    <xf numFmtId="3" fontId="4" fillId="6" borderId="5" xfId="0" applyNumberFormat="1" applyFont="1" applyFill="1" applyBorder="1" applyAlignment="1" applyProtection="1">
      <alignment horizontal="right"/>
      <protection locked="0"/>
    </xf>
    <xf numFmtId="3" fontId="4" fillId="6" borderId="65" xfId="0" applyNumberFormat="1" applyFont="1" applyFill="1" applyBorder="1" applyProtection="1">
      <protection locked="0"/>
    </xf>
    <xf numFmtId="3" fontId="4" fillId="6" borderId="23" xfId="0" applyNumberFormat="1" applyFont="1" applyFill="1" applyBorder="1" applyProtection="1">
      <protection locked="0"/>
    </xf>
    <xf numFmtId="3" fontId="15" fillId="6" borderId="1" xfId="0" applyNumberFormat="1" applyFont="1" applyFill="1" applyBorder="1" applyProtection="1">
      <protection hidden="1"/>
    </xf>
    <xf numFmtId="3" fontId="14" fillId="6" borderId="81" xfId="0" applyNumberFormat="1" applyFont="1" applyFill="1" applyBorder="1" applyProtection="1">
      <protection hidden="1"/>
    </xf>
    <xf numFmtId="0" fontId="7" fillId="6" borderId="17" xfId="0" applyFont="1" applyFill="1" applyBorder="1" applyAlignment="1" applyProtection="1">
      <alignment horizontal="left"/>
      <protection locked="0"/>
    </xf>
    <xf numFmtId="3" fontId="4" fillId="6" borderId="7" xfId="0" applyNumberFormat="1" applyFont="1" applyFill="1" applyBorder="1" applyProtection="1">
      <protection locked="0"/>
    </xf>
    <xf numFmtId="0" fontId="7" fillId="6" borderId="82" xfId="0" applyFont="1" applyFill="1" applyBorder="1" applyAlignment="1" applyProtection="1">
      <alignment horizontal="left"/>
      <protection locked="0"/>
    </xf>
    <xf numFmtId="3" fontId="4" fillId="6" borderId="64" xfId="0" applyNumberFormat="1" applyFont="1" applyFill="1" applyBorder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7" fillId="3" borderId="17" xfId="0" applyFont="1" applyFill="1" applyBorder="1" applyAlignment="1" applyProtection="1">
      <alignment horizontal="left" wrapText="1"/>
      <protection locked="0"/>
    </xf>
    <xf numFmtId="4" fontId="4" fillId="6" borderId="5" xfId="0" applyNumberFormat="1" applyFont="1" applyFill="1" applyBorder="1" applyAlignment="1" applyProtection="1">
      <alignment horizontal="right" wrapText="1"/>
      <protection locked="0"/>
    </xf>
    <xf numFmtId="4" fontId="4" fillId="6" borderId="5" xfId="0" applyNumberFormat="1" applyFont="1" applyFill="1" applyBorder="1" applyAlignment="1" applyProtection="1">
      <alignment wrapText="1"/>
      <protection locked="0"/>
    </xf>
    <xf numFmtId="4" fontId="4" fillId="6" borderId="59" xfId="0" applyNumberFormat="1" applyFont="1" applyFill="1" applyBorder="1" applyAlignment="1" applyProtection="1">
      <alignment wrapText="1"/>
      <protection locked="0"/>
    </xf>
    <xf numFmtId="0" fontId="4" fillId="6" borderId="17" xfId="0" applyFont="1" applyFill="1" applyBorder="1" applyAlignment="1" applyProtection="1">
      <alignment wrapText="1"/>
      <protection locked="0"/>
    </xf>
    <xf numFmtId="0" fontId="4" fillId="6" borderId="46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3" fontId="4" fillId="2" borderId="25" xfId="0" applyNumberFormat="1" applyFont="1" applyFill="1" applyBorder="1" applyAlignment="1" applyProtection="1">
      <alignment wrapText="1"/>
      <protection locked="0"/>
    </xf>
    <xf numFmtId="4" fontId="4" fillId="6" borderId="4" xfId="0" applyNumberFormat="1" applyFont="1" applyFill="1" applyBorder="1" applyAlignment="1" applyProtection="1">
      <alignment horizontal="center" wrapText="1"/>
      <protection locked="0"/>
    </xf>
    <xf numFmtId="4" fontId="4" fillId="6" borderId="83" xfId="0" applyNumberFormat="1" applyFont="1" applyFill="1" applyBorder="1" applyAlignment="1" applyProtection="1">
      <alignment horizontal="center" wrapText="1"/>
      <protection locked="0"/>
    </xf>
    <xf numFmtId="0" fontId="4" fillId="6" borderId="16" xfId="0" applyFont="1" applyFill="1" applyBorder="1" applyAlignment="1" applyProtection="1">
      <alignment horizontal="center" wrapText="1"/>
      <protection locked="0"/>
    </xf>
    <xf numFmtId="0" fontId="4" fillId="6" borderId="30" xfId="0" applyFont="1" applyFill="1" applyBorder="1" applyAlignment="1" applyProtection="1">
      <alignment horizontal="center" wrapText="1"/>
      <protection locked="0"/>
    </xf>
    <xf numFmtId="3" fontId="15" fillId="7" borderId="1" xfId="0" applyNumberFormat="1" applyFont="1" applyFill="1" applyBorder="1" applyProtection="1">
      <protection hidden="1"/>
    </xf>
    <xf numFmtId="3" fontId="14" fillId="7" borderId="81" xfId="0" applyNumberFormat="1" applyFont="1" applyFill="1" applyBorder="1" applyProtection="1">
      <protection hidden="1"/>
    </xf>
    <xf numFmtId="0" fontId="0" fillId="0" borderId="48" xfId="0" applyBorder="1"/>
    <xf numFmtId="3" fontId="1" fillId="0" borderId="81" xfId="0" applyNumberFormat="1" applyFont="1" applyBorder="1"/>
    <xf numFmtId="0" fontId="0" fillId="0" borderId="57" xfId="0" applyBorder="1" applyAlignment="1">
      <alignment wrapText="1"/>
    </xf>
    <xf numFmtId="3" fontId="1" fillId="0" borderId="23" xfId="0" applyNumberFormat="1" applyFont="1" applyBorder="1"/>
    <xf numFmtId="3" fontId="1" fillId="0" borderId="62" xfId="0" applyNumberFormat="1" applyFont="1" applyBorder="1"/>
    <xf numFmtId="0" fontId="0" fillId="0" borderId="13" xfId="0" applyFill="1" applyBorder="1" applyAlignment="1">
      <alignment wrapText="1"/>
    </xf>
    <xf numFmtId="3" fontId="1" fillId="0" borderId="14" xfId="0" applyNumberFormat="1" applyFont="1" applyBorder="1"/>
    <xf numFmtId="10" fontId="0" fillId="0" borderId="84" xfId="0" applyNumberFormat="1" applyBorder="1"/>
    <xf numFmtId="10" fontId="1" fillId="0" borderId="47" xfId="0" applyNumberFormat="1" applyFont="1" applyBorder="1" applyAlignment="1">
      <alignment horizontal="center"/>
    </xf>
    <xf numFmtId="10" fontId="0" fillId="0" borderId="85" xfId="0" applyNumberFormat="1" applyBorder="1" applyAlignment="1">
      <alignment horizontal="center"/>
    </xf>
    <xf numFmtId="0" fontId="0" fillId="0" borderId="18" xfId="0" applyFill="1" applyBorder="1" applyAlignment="1">
      <alignment horizontal="left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0" fillId="0" borderId="84" xfId="0" applyNumberFormat="1" applyBorder="1"/>
    <xf numFmtId="0" fontId="24" fillId="2" borderId="34" xfId="0" applyFont="1" applyFill="1" applyBorder="1" applyAlignment="1">
      <alignment horizontal="center"/>
    </xf>
    <xf numFmtId="3" fontId="24" fillId="0" borderId="30" xfId="0" applyNumberFormat="1" applyFont="1" applyBorder="1"/>
    <xf numFmtId="3" fontId="24" fillId="0" borderId="31" xfId="0" applyNumberFormat="1" applyFont="1" applyBorder="1"/>
    <xf numFmtId="3" fontId="26" fillId="0" borderId="1" xfId="0" applyNumberFormat="1" applyFont="1" applyBorder="1"/>
    <xf numFmtId="3" fontId="24" fillId="0" borderId="33" xfId="0" applyNumberFormat="1" applyFont="1" applyBorder="1"/>
    <xf numFmtId="3" fontId="24" fillId="0" borderId="54" xfId="0" applyNumberFormat="1" applyFont="1" applyBorder="1"/>
    <xf numFmtId="0" fontId="24" fillId="0" borderId="28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/>
    </xf>
    <xf numFmtId="3" fontId="19" fillId="0" borderId="11" xfId="0" applyNumberFormat="1" applyFont="1" applyBorder="1" applyAlignment="1"/>
    <xf numFmtId="3" fontId="19" fillId="0" borderId="16" xfId="0" applyNumberFormat="1" applyFont="1" applyBorder="1" applyAlignment="1"/>
    <xf numFmtId="3" fontId="19" fillId="0" borderId="17" xfId="0" applyNumberFormat="1" applyFont="1" applyBorder="1" applyAlignment="1"/>
    <xf numFmtId="3" fontId="19" fillId="0" borderId="17" xfId="0" applyNumberFormat="1" applyFont="1" applyBorder="1" applyAlignment="1">
      <alignment wrapText="1"/>
    </xf>
    <xf numFmtId="3" fontId="19" fillId="0" borderId="87" xfId="0" applyNumberFormat="1" applyFont="1" applyBorder="1" applyAlignment="1"/>
    <xf numFmtId="3" fontId="20" fillId="0" borderId="21" xfId="0" applyNumberFormat="1" applyFont="1" applyBorder="1" applyAlignment="1"/>
    <xf numFmtId="3" fontId="20" fillId="0" borderId="18" xfId="0" applyNumberFormat="1" applyFont="1" applyBorder="1" applyAlignment="1"/>
    <xf numFmtId="0" fontId="4" fillId="2" borderId="6" xfId="0" applyFont="1" applyFill="1" applyBorder="1" applyAlignment="1" applyProtection="1">
      <alignment horizontal="right" wrapText="1"/>
      <protection locked="0"/>
    </xf>
    <xf numFmtId="3" fontId="4" fillId="2" borderId="88" xfId="0" applyNumberFormat="1" applyFont="1" applyFill="1" applyBorder="1" applyAlignment="1" applyProtection="1">
      <alignment horizontal="right"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5" fillId="10" borderId="13" xfId="0" applyFont="1" applyFill="1" applyBorder="1" applyAlignment="1">
      <alignment horizontal="center" vertical="center" wrapText="1"/>
    </xf>
    <xf numFmtId="3" fontId="20" fillId="0" borderId="3" xfId="0" applyNumberFormat="1" applyFont="1" applyBorder="1" applyAlignment="1"/>
    <xf numFmtId="3" fontId="19" fillId="0" borderId="4" xfId="0" applyNumberFormat="1" applyFont="1" applyFill="1" applyBorder="1" applyAlignment="1">
      <alignment horizontal="center"/>
    </xf>
    <xf numFmtId="3" fontId="19" fillId="0" borderId="22" xfId="0" applyNumberFormat="1" applyFont="1" applyFill="1" applyBorder="1" applyAlignment="1">
      <alignment horizontal="center"/>
    </xf>
    <xf numFmtId="3" fontId="19" fillId="0" borderId="16" xfId="0" applyNumberFormat="1" applyFont="1" applyFill="1" applyBorder="1" applyAlignment="1">
      <alignment horizontal="left"/>
    </xf>
    <xf numFmtId="3" fontId="19" fillId="0" borderId="87" xfId="0" applyNumberFormat="1" applyFont="1" applyFill="1" applyBorder="1" applyAlignment="1">
      <alignment horizontal="left"/>
    </xf>
    <xf numFmtId="0" fontId="27" fillId="3" borderId="17" xfId="0" applyFont="1" applyFill="1" applyBorder="1" applyProtection="1">
      <protection locked="0"/>
    </xf>
    <xf numFmtId="0" fontId="28" fillId="0" borderId="84" xfId="0" applyFont="1" applyBorder="1" applyAlignment="1">
      <alignment horizontal="center"/>
    </xf>
    <xf numFmtId="3" fontId="28" fillId="0" borderId="30" xfId="0" applyNumberFormat="1" applyFont="1" applyBorder="1" applyAlignment="1"/>
    <xf numFmtId="3" fontId="28" fillId="0" borderId="31" xfId="0" applyNumberFormat="1" applyFont="1" applyBorder="1" applyAlignment="1"/>
    <xf numFmtId="3" fontId="28" fillId="0" borderId="32" xfId="0" applyNumberFormat="1" applyFont="1" applyBorder="1" applyAlignment="1"/>
    <xf numFmtId="3" fontId="29" fillId="0" borderId="85" xfId="0" applyNumberFormat="1" applyFont="1" applyBorder="1" applyAlignment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/>
    <xf numFmtId="4" fontId="17" fillId="0" borderId="3" xfId="0" applyNumberFormat="1" applyFont="1" applyBorder="1" applyAlignment="1"/>
    <xf numFmtId="0" fontId="17" fillId="0" borderId="3" xfId="0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right"/>
    </xf>
    <xf numFmtId="3" fontId="28" fillId="0" borderId="30" xfId="0" applyNumberFormat="1" applyFont="1" applyFill="1" applyBorder="1" applyAlignment="1">
      <alignment horizontal="right"/>
    </xf>
    <xf numFmtId="3" fontId="19" fillId="0" borderId="22" xfId="0" applyNumberFormat="1" applyFont="1" applyFill="1" applyBorder="1" applyAlignment="1">
      <alignment horizontal="right"/>
    </xf>
    <xf numFmtId="3" fontId="28" fillId="0" borderId="32" xfId="0" applyNumberFormat="1" applyFont="1" applyFill="1" applyBorder="1" applyAlignment="1">
      <alignment horizontal="right"/>
    </xf>
    <xf numFmtId="4" fontId="25" fillId="10" borderId="34" xfId="0" applyNumberFormat="1" applyFont="1" applyFill="1" applyBorder="1" applyAlignment="1">
      <alignment horizontal="center" wrapText="1"/>
    </xf>
    <xf numFmtId="0" fontId="31" fillId="0" borderId="0" xfId="0" applyFont="1"/>
    <xf numFmtId="0" fontId="18" fillId="0" borderId="0" xfId="0" applyFont="1" applyAlignment="1">
      <alignment horizontal="center"/>
    </xf>
    <xf numFmtId="0" fontId="20" fillId="2" borderId="90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3" fontId="20" fillId="2" borderId="90" xfId="0" applyNumberFormat="1" applyFont="1" applyFill="1" applyBorder="1" applyAlignment="1">
      <alignment horizontal="center"/>
    </xf>
    <xf numFmtId="3" fontId="20" fillId="2" borderId="40" xfId="0" applyNumberFormat="1" applyFont="1" applyFill="1" applyBorder="1" applyAlignment="1">
      <alignment horizontal="center"/>
    </xf>
    <xf numFmtId="3" fontId="20" fillId="2" borderId="37" xfId="0" applyNumberFormat="1" applyFont="1" applyFill="1" applyBorder="1" applyAlignment="1">
      <alignment horizontal="center"/>
    </xf>
    <xf numFmtId="3" fontId="20" fillId="2" borderId="50" xfId="0" applyNumberFormat="1" applyFont="1" applyFill="1" applyBorder="1" applyAlignment="1">
      <alignment horizontal="center"/>
    </xf>
    <xf numFmtId="0" fontId="17" fillId="11" borderId="89" xfId="0" applyFont="1" applyFill="1" applyBorder="1" applyAlignment="1">
      <alignment horizontal="center"/>
    </xf>
    <xf numFmtId="0" fontId="17" fillId="11" borderId="50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4" fontId="7" fillId="3" borderId="69" xfId="0" applyNumberFormat="1" applyFont="1" applyFill="1" applyBorder="1" applyAlignment="1" applyProtection="1">
      <alignment horizontal="center"/>
      <protection locked="0"/>
    </xf>
    <xf numFmtId="4" fontId="7" fillId="3" borderId="2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200025</xdr:rowOff>
    </xdr:from>
    <xdr:to>
      <xdr:col>1</xdr:col>
      <xdr:colOff>828675</xdr:colOff>
      <xdr:row>40</xdr:row>
      <xdr:rowOff>9525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>
          <a:off x="2762250" y="7181850"/>
          <a:ext cx="742950" cy="6477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3</xdr:row>
          <xdr:rowOff>47625</xdr:rowOff>
        </xdr:from>
        <xdr:to>
          <xdr:col>8</xdr:col>
          <xdr:colOff>723900</xdr:colOff>
          <xdr:row>4</xdr:row>
          <xdr:rowOff>95250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FF0000"/>
                  </a:solidFill>
                  <a:latin typeface="MS Sans Serif"/>
                </a:rPr>
                <a:t>Mise à zéro des zones de saisie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1">
    <pageSetUpPr fitToPage="1"/>
  </sheetPr>
  <dimension ref="A1:P36"/>
  <sheetViews>
    <sheetView showGridLines="0" tabSelected="1" zoomScale="85" workbookViewId="0">
      <selection activeCell="G33" sqref="G33"/>
    </sheetView>
  </sheetViews>
  <sheetFormatPr baseColWidth="10" defaultRowHeight="15.75" x14ac:dyDescent="0.25"/>
  <cols>
    <col min="1" max="1" width="27.7109375" style="96" customWidth="1"/>
    <col min="2" max="5" width="15.7109375" style="96" hidden="1" customWidth="1"/>
    <col min="6" max="13" width="16" style="96" bestFit="1" customWidth="1"/>
    <col min="14" max="16" width="16" style="96" customWidth="1"/>
    <col min="17" max="16384" width="11.42578125" style="96"/>
  </cols>
  <sheetData>
    <row r="1" spans="1:16" ht="19.5" customHeight="1" x14ac:dyDescent="0.25">
      <c r="A1" s="272" t="s">
        <v>61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6" ht="15" customHeight="1" thickBot="1" x14ac:dyDescent="0.3"/>
    <row r="3" spans="1:16" s="97" customFormat="1" ht="25.5" customHeight="1" x14ac:dyDescent="0.25">
      <c r="A3" s="91"/>
      <c r="B3" s="92">
        <v>1997</v>
      </c>
      <c r="C3" s="92">
        <v>1998</v>
      </c>
      <c r="D3" s="93">
        <v>1999</v>
      </c>
      <c r="E3" s="92">
        <v>2000</v>
      </c>
      <c r="F3" s="93">
        <v>2003</v>
      </c>
      <c r="G3" s="93">
        <v>2004</v>
      </c>
      <c r="H3" s="93">
        <v>2005</v>
      </c>
      <c r="I3" s="93">
        <v>2006</v>
      </c>
      <c r="J3" s="239">
        <v>2007</v>
      </c>
      <c r="K3" s="239">
        <v>2008</v>
      </c>
      <c r="L3" s="93">
        <v>2009</v>
      </c>
      <c r="M3" s="93">
        <v>2010</v>
      </c>
      <c r="N3" s="257">
        <v>2011</v>
      </c>
      <c r="O3" s="257">
        <v>2012</v>
      </c>
      <c r="P3" s="257">
        <v>2013</v>
      </c>
    </row>
    <row r="4" spans="1:16" s="97" customFormat="1" ht="15" x14ac:dyDescent="0.25">
      <c r="A4" s="273" t="s">
        <v>38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</row>
    <row r="5" spans="1:16" s="97" customFormat="1" ht="25.5" customHeight="1" x14ac:dyDescent="0.25">
      <c r="A5" s="241" t="s">
        <v>39</v>
      </c>
      <c r="B5" s="98">
        <v>9115504.1158536598</v>
      </c>
      <c r="C5" s="98">
        <v>9139638.7195121963</v>
      </c>
      <c r="D5" s="99">
        <v>9234304.9588414636</v>
      </c>
      <c r="E5" s="98">
        <v>9363907.1646341477</v>
      </c>
      <c r="F5" s="99"/>
      <c r="G5" s="99"/>
      <c r="H5" s="99"/>
      <c r="I5" s="99"/>
      <c r="J5" s="101"/>
      <c r="K5" s="99"/>
      <c r="L5" s="99"/>
      <c r="M5" s="99"/>
      <c r="N5" s="258"/>
      <c r="O5" s="258"/>
      <c r="P5" s="258"/>
    </row>
    <row r="6" spans="1:16" s="97" customFormat="1" ht="25.5" customHeight="1" x14ac:dyDescent="0.25">
      <c r="A6" s="242" t="s">
        <v>40</v>
      </c>
      <c r="B6" s="100">
        <v>458531.70731707319</v>
      </c>
      <c r="C6" s="100">
        <v>476978.6585365854</v>
      </c>
      <c r="D6" s="101">
        <v>585730.36280487815</v>
      </c>
      <c r="E6" s="100">
        <v>489483.0792682927</v>
      </c>
      <c r="F6" s="101"/>
      <c r="G6" s="101"/>
      <c r="H6" s="101"/>
      <c r="I6" s="101"/>
      <c r="J6" s="101"/>
      <c r="K6" s="240"/>
      <c r="L6" s="240"/>
      <c r="M6" s="240"/>
      <c r="N6" s="259"/>
      <c r="O6" s="259"/>
      <c r="P6" s="259"/>
    </row>
    <row r="7" spans="1:16" s="97" customFormat="1" ht="25.5" customHeight="1" x14ac:dyDescent="0.25">
      <c r="A7" s="242" t="s">
        <v>41</v>
      </c>
      <c r="B7" s="100">
        <v>384077.59146341466</v>
      </c>
      <c r="C7" s="100">
        <v>465647.10365853662</v>
      </c>
      <c r="D7" s="101">
        <v>413513.87195121951</v>
      </c>
      <c r="E7" s="100">
        <v>497813.87195121957</v>
      </c>
      <c r="F7" s="101"/>
      <c r="G7" s="101"/>
      <c r="H7" s="101"/>
      <c r="I7" s="101"/>
      <c r="J7" s="101"/>
      <c r="K7" s="240"/>
      <c r="L7" s="240"/>
      <c r="M7" s="240"/>
      <c r="N7" s="259"/>
      <c r="O7" s="259"/>
      <c r="P7" s="259"/>
    </row>
    <row r="8" spans="1:16" s="97" customFormat="1" ht="28.5" customHeight="1" x14ac:dyDescent="0.25">
      <c r="A8" s="243" t="s">
        <v>89</v>
      </c>
      <c r="B8" s="100">
        <v>192857.31707317074</v>
      </c>
      <c r="C8" s="100">
        <v>189688.41463414635</v>
      </c>
      <c r="D8" s="101">
        <v>152133.94207317074</v>
      </c>
      <c r="E8" s="100">
        <v>163344.20731707319</v>
      </c>
      <c r="F8" s="101"/>
      <c r="G8" s="101"/>
      <c r="H8" s="101"/>
      <c r="I8" s="101"/>
      <c r="J8" s="101"/>
      <c r="K8" s="240"/>
      <c r="L8" s="240"/>
      <c r="M8" s="240"/>
      <c r="N8" s="259"/>
      <c r="O8" s="259"/>
      <c r="P8" s="259"/>
    </row>
    <row r="9" spans="1:16" s="97" customFormat="1" ht="26.25" customHeight="1" x14ac:dyDescent="0.25">
      <c r="A9" s="243" t="s">
        <v>95</v>
      </c>
      <c r="B9" s="94">
        <v>746416.46341463423</v>
      </c>
      <c r="C9" s="94">
        <v>732892.07317073178</v>
      </c>
      <c r="D9" s="101">
        <v>774582.51676829264</v>
      </c>
      <c r="E9" s="100">
        <v>777732.77439024393</v>
      </c>
      <c r="F9" s="101"/>
      <c r="G9" s="101"/>
      <c r="H9" s="101"/>
      <c r="I9" s="101"/>
      <c r="J9" s="101"/>
      <c r="K9" s="240"/>
      <c r="L9" s="240"/>
      <c r="M9" s="240"/>
      <c r="N9" s="259"/>
      <c r="O9" s="259"/>
      <c r="P9" s="259"/>
    </row>
    <row r="10" spans="1:16" s="97" customFormat="1" ht="25.5" customHeight="1" x14ac:dyDescent="0.25">
      <c r="A10" s="242" t="s">
        <v>17</v>
      </c>
      <c r="B10" s="100">
        <v>113969.96951219512</v>
      </c>
      <c r="C10" s="100">
        <v>114305.03048780489</v>
      </c>
      <c r="D10" s="101">
        <v>112165.24390243903</v>
      </c>
      <c r="E10" s="100">
        <v>111202.13414634147</v>
      </c>
      <c r="F10" s="101"/>
      <c r="G10" s="101"/>
      <c r="H10" s="101"/>
      <c r="I10" s="101"/>
      <c r="J10" s="101"/>
      <c r="K10" s="240"/>
      <c r="L10" s="240"/>
      <c r="M10" s="240"/>
      <c r="N10" s="259"/>
      <c r="O10" s="259"/>
      <c r="P10" s="259"/>
    </row>
    <row r="11" spans="1:16" s="97" customFormat="1" ht="25.5" customHeight="1" x14ac:dyDescent="0.25">
      <c r="A11" s="242" t="s">
        <v>59</v>
      </c>
      <c r="B11" s="100">
        <v>705144.51219512196</v>
      </c>
      <c r="C11" s="100">
        <v>723797.4085365854</v>
      </c>
      <c r="D11" s="101">
        <v>721994.20731707325</v>
      </c>
      <c r="E11" s="100">
        <v>734891.37195121963</v>
      </c>
      <c r="F11" s="101"/>
      <c r="G11" s="101"/>
      <c r="H11" s="101"/>
      <c r="I11" s="101"/>
      <c r="J11" s="101"/>
      <c r="K11" s="240"/>
      <c r="L11" s="240"/>
      <c r="M11" s="240"/>
      <c r="N11" s="259"/>
      <c r="O11" s="259"/>
      <c r="P11" s="259"/>
    </row>
    <row r="12" spans="1:16" s="97" customFormat="1" ht="25.5" customHeight="1" x14ac:dyDescent="0.25">
      <c r="A12" s="244" t="s">
        <v>43</v>
      </c>
      <c r="B12" s="102">
        <v>3975339.0243902439</v>
      </c>
      <c r="C12" s="102">
        <v>4018930.3353658537</v>
      </c>
      <c r="D12" s="103">
        <v>4132629.1051829271</v>
      </c>
      <c r="E12" s="102">
        <v>4251520.7317073178</v>
      </c>
      <c r="F12" s="103"/>
      <c r="G12" s="103"/>
      <c r="H12" s="103"/>
      <c r="I12" s="103"/>
      <c r="J12" s="103"/>
      <c r="K12" s="103"/>
      <c r="L12" s="103"/>
      <c r="M12" s="103"/>
      <c r="N12" s="260"/>
      <c r="O12" s="260"/>
      <c r="P12" s="260"/>
    </row>
    <row r="13" spans="1:16" s="105" customFormat="1" ht="25.5" customHeight="1" x14ac:dyDescent="0.2">
      <c r="A13" s="245" t="s">
        <v>44</v>
      </c>
      <c r="B13" s="104">
        <f>SUM(B5:B12)</f>
        <v>15691840.70121951</v>
      </c>
      <c r="C13" s="104">
        <f>SUM(C5:C12)</f>
        <v>15861877.743902439</v>
      </c>
      <c r="D13" s="104">
        <f>SUM(D5:D12)</f>
        <v>16127054.208841464</v>
      </c>
      <c r="E13" s="104">
        <f>SUM(E5:E12)</f>
        <v>16389895.335365856</v>
      </c>
      <c r="F13" s="104">
        <f t="shared" ref="F13:N13" si="0">SUM(F5:F12)</f>
        <v>0</v>
      </c>
      <c r="G13" s="104">
        <f t="shared" si="0"/>
        <v>0</v>
      </c>
      <c r="H13" s="104">
        <f t="shared" si="0"/>
        <v>0</v>
      </c>
      <c r="I13" s="104">
        <f t="shared" si="0"/>
        <v>0</v>
      </c>
      <c r="J13" s="104">
        <f t="shared" si="0"/>
        <v>0</v>
      </c>
      <c r="K13" s="104">
        <f t="shared" si="0"/>
        <v>0</v>
      </c>
      <c r="L13" s="251">
        <f t="shared" si="0"/>
        <v>0</v>
      </c>
      <c r="M13" s="251">
        <f t="shared" si="0"/>
        <v>0</v>
      </c>
      <c r="N13" s="251">
        <f t="shared" si="0"/>
        <v>0</v>
      </c>
      <c r="O13" s="251">
        <f t="shared" ref="O13:P13" si="1">SUM(O5:O12)</f>
        <v>0</v>
      </c>
      <c r="P13" s="251">
        <f t="shared" si="1"/>
        <v>0</v>
      </c>
    </row>
    <row r="14" spans="1:16" s="97" customFormat="1" ht="15" x14ac:dyDescent="0.25">
      <c r="A14" s="275" t="s">
        <v>92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</row>
    <row r="15" spans="1:16" s="97" customFormat="1" ht="21.75" customHeight="1" x14ac:dyDescent="0.25">
      <c r="A15" s="242" t="s">
        <v>93</v>
      </c>
      <c r="B15" s="100"/>
      <c r="C15" s="100"/>
      <c r="D15" s="101">
        <v>189963.26219512196</v>
      </c>
      <c r="E15" s="100">
        <v>148319.20731707319</v>
      </c>
      <c r="F15" s="101"/>
      <c r="G15" s="101"/>
      <c r="H15" s="101"/>
      <c r="I15" s="101"/>
      <c r="J15" s="101"/>
      <c r="K15" s="99"/>
      <c r="L15" s="99"/>
      <c r="M15" s="99"/>
      <c r="N15" s="258"/>
      <c r="O15" s="258"/>
      <c r="P15" s="258"/>
    </row>
    <row r="16" spans="1:16" s="97" customFormat="1" ht="22.5" customHeight="1" x14ac:dyDescent="0.25">
      <c r="A16" s="242" t="s">
        <v>46</v>
      </c>
      <c r="B16" s="100"/>
      <c r="C16" s="100"/>
      <c r="D16" s="101">
        <v>123769.96951219512</v>
      </c>
      <c r="E16" s="100">
        <v>95392.225609756104</v>
      </c>
      <c r="F16" s="101"/>
      <c r="G16" s="101"/>
      <c r="H16" s="101"/>
      <c r="I16" s="101"/>
      <c r="J16" s="101"/>
      <c r="K16" s="240"/>
      <c r="L16" s="240"/>
      <c r="M16" s="240"/>
      <c r="N16" s="259"/>
      <c r="O16" s="259"/>
      <c r="P16" s="259"/>
    </row>
    <row r="17" spans="1:16" s="97" customFormat="1" ht="25.5" customHeight="1" x14ac:dyDescent="0.25">
      <c r="A17" s="244" t="s">
        <v>90</v>
      </c>
      <c r="B17" s="100"/>
      <c r="C17" s="100"/>
      <c r="D17" s="101">
        <v>73048.323170731717</v>
      </c>
      <c r="E17" s="100">
        <v>120272.56097560977</v>
      </c>
      <c r="F17" s="103"/>
      <c r="G17" s="103"/>
      <c r="H17" s="103"/>
      <c r="I17" s="103"/>
      <c r="J17" s="103"/>
      <c r="K17" s="103"/>
      <c r="L17" s="103"/>
      <c r="M17" s="103"/>
      <c r="N17" s="260"/>
      <c r="O17" s="260"/>
      <c r="P17" s="260"/>
    </row>
    <row r="18" spans="1:16" s="97" customFormat="1" ht="13.5" customHeight="1" x14ac:dyDescent="0.25">
      <c r="A18" s="277" t="s">
        <v>50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</row>
    <row r="19" spans="1:16" s="97" customFormat="1" ht="22.5" customHeight="1" x14ac:dyDescent="0.25">
      <c r="A19" s="254" t="s">
        <v>91</v>
      </c>
      <c r="B19" s="252"/>
      <c r="C19" s="252"/>
      <c r="D19" s="252"/>
      <c r="E19" s="252"/>
      <c r="F19" s="266">
        <f t="shared" ref="F19:M19" si="2">SUM(F5:F11)+SUM(F15:F16)</f>
        <v>0</v>
      </c>
      <c r="G19" s="266">
        <f t="shared" si="2"/>
        <v>0</v>
      </c>
      <c r="H19" s="266">
        <f t="shared" si="2"/>
        <v>0</v>
      </c>
      <c r="I19" s="266">
        <f t="shared" si="2"/>
        <v>0</v>
      </c>
      <c r="J19" s="266">
        <f t="shared" si="2"/>
        <v>0</v>
      </c>
      <c r="K19" s="266">
        <f t="shared" si="2"/>
        <v>0</v>
      </c>
      <c r="L19" s="266">
        <f t="shared" si="2"/>
        <v>0</v>
      </c>
      <c r="M19" s="266">
        <f t="shared" si="2"/>
        <v>0</v>
      </c>
      <c r="N19" s="267">
        <f>SUM(N5:N11)+SUM(N15:N16)</f>
        <v>0</v>
      </c>
      <c r="O19" s="267">
        <f t="shared" ref="O19:P19" si="3">SUM(O5:O11)+SUM(O15:O16)</f>
        <v>0</v>
      </c>
      <c r="P19" s="267">
        <f t="shared" si="3"/>
        <v>0</v>
      </c>
    </row>
    <row r="20" spans="1:16" s="97" customFormat="1" ht="22.5" customHeight="1" x14ac:dyDescent="0.25">
      <c r="A20" s="255" t="s">
        <v>19</v>
      </c>
      <c r="B20" s="253"/>
      <c r="C20" s="253"/>
      <c r="D20" s="253"/>
      <c r="E20" s="253"/>
      <c r="F20" s="268">
        <f t="shared" ref="F20:M20" si="4">SUM(F12,F17)</f>
        <v>0</v>
      </c>
      <c r="G20" s="268">
        <f t="shared" si="4"/>
        <v>0</v>
      </c>
      <c r="H20" s="268">
        <f t="shared" si="4"/>
        <v>0</v>
      </c>
      <c r="I20" s="268">
        <f t="shared" si="4"/>
        <v>0</v>
      </c>
      <c r="J20" s="268">
        <f t="shared" si="4"/>
        <v>0</v>
      </c>
      <c r="K20" s="268">
        <f t="shared" si="4"/>
        <v>0</v>
      </c>
      <c r="L20" s="268">
        <f t="shared" si="4"/>
        <v>0</v>
      </c>
      <c r="M20" s="268">
        <f t="shared" si="4"/>
        <v>0</v>
      </c>
      <c r="N20" s="269">
        <f>SUM(N12,N17)</f>
        <v>0</v>
      </c>
      <c r="O20" s="269">
        <f t="shared" ref="O20:P20" si="5">SUM(O12,O17)</f>
        <v>0</v>
      </c>
      <c r="P20" s="269">
        <f t="shared" si="5"/>
        <v>0</v>
      </c>
    </row>
    <row r="21" spans="1:16" s="105" customFormat="1" ht="25.5" customHeight="1" thickBot="1" x14ac:dyDescent="0.3">
      <c r="A21" s="246" t="s">
        <v>47</v>
      </c>
      <c r="B21" s="106"/>
      <c r="C21" s="106"/>
      <c r="D21" s="106">
        <f>D13+SUM(D15:D17)</f>
        <v>16513835.763719512</v>
      </c>
      <c r="E21" s="106">
        <f>E13+SUM(E15:E17)</f>
        <v>16753879.329268295</v>
      </c>
      <c r="F21" s="106">
        <f t="shared" ref="F21:N21" si="6">SUM(F19:F20)</f>
        <v>0</v>
      </c>
      <c r="G21" s="106">
        <f t="shared" si="6"/>
        <v>0</v>
      </c>
      <c r="H21" s="106">
        <f t="shared" si="6"/>
        <v>0</v>
      </c>
      <c r="I21" s="106">
        <f t="shared" si="6"/>
        <v>0</v>
      </c>
      <c r="J21" s="106">
        <f t="shared" si="6"/>
        <v>0</v>
      </c>
      <c r="K21" s="106">
        <f t="shared" si="6"/>
        <v>0</v>
      </c>
      <c r="L21" s="106">
        <f t="shared" si="6"/>
        <v>0</v>
      </c>
      <c r="M21" s="106">
        <f t="shared" si="6"/>
        <v>0</v>
      </c>
      <c r="N21" s="261">
        <f t="shared" si="6"/>
        <v>0</v>
      </c>
      <c r="O21" s="261">
        <f t="shared" ref="O21:P21" si="7">SUM(O19:O20)</f>
        <v>0</v>
      </c>
      <c r="P21" s="261">
        <f t="shared" si="7"/>
        <v>0</v>
      </c>
    </row>
    <row r="22" spans="1:16" ht="15" customHeight="1" x14ac:dyDescent="0.25"/>
    <row r="23" spans="1:16" x14ac:dyDescent="0.25">
      <c r="A23" s="279" t="s">
        <v>97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</row>
    <row r="24" spans="1:16" ht="12" customHeight="1" x14ac:dyDescent="0.25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</row>
    <row r="25" spans="1:16" x14ac:dyDescent="0.25">
      <c r="A25" s="263"/>
      <c r="B25" s="263">
        <v>1997</v>
      </c>
      <c r="C25" s="263">
        <v>1998</v>
      </c>
      <c r="D25" s="263">
        <v>1999</v>
      </c>
      <c r="E25" s="263">
        <v>2000</v>
      </c>
      <c r="F25" s="262">
        <v>2003</v>
      </c>
      <c r="G25" s="262">
        <v>2004</v>
      </c>
      <c r="H25" s="262">
        <v>2005</v>
      </c>
      <c r="I25" s="262">
        <v>2006</v>
      </c>
      <c r="J25" s="262">
        <v>2007</v>
      </c>
      <c r="K25" s="262">
        <v>2008</v>
      </c>
      <c r="L25" s="262">
        <v>2009</v>
      </c>
      <c r="M25" s="262">
        <v>2010</v>
      </c>
      <c r="N25" s="265">
        <v>2011</v>
      </c>
      <c r="O25" s="265">
        <v>2012</v>
      </c>
      <c r="P25" s="265">
        <v>2013</v>
      </c>
    </row>
    <row r="26" spans="1:16" x14ac:dyDescent="0.25">
      <c r="A26" s="263" t="s">
        <v>39</v>
      </c>
      <c r="B26" s="263">
        <v>9115504.1158536598</v>
      </c>
      <c r="C26" s="263">
        <v>9139638.7195121963</v>
      </c>
      <c r="D26" s="263">
        <v>9234304.9588414636</v>
      </c>
      <c r="E26" s="263">
        <v>9363907.1646341477</v>
      </c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</row>
    <row r="27" spans="1:16" x14ac:dyDescent="0.25">
      <c r="A27" s="263" t="s">
        <v>40</v>
      </c>
      <c r="B27" s="263">
        <v>458531.70731707319</v>
      </c>
      <c r="C27" s="263">
        <v>476978.6585365854</v>
      </c>
      <c r="D27" s="263">
        <v>585730.36280487815</v>
      </c>
      <c r="E27" s="263">
        <v>489483.0792682927</v>
      </c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</row>
    <row r="28" spans="1:16" x14ac:dyDescent="0.25">
      <c r="A28" s="263" t="s">
        <v>41</v>
      </c>
      <c r="B28" s="263">
        <v>384077.59146341466</v>
      </c>
      <c r="C28" s="263">
        <v>465647.10365853662</v>
      </c>
      <c r="D28" s="263">
        <v>413513.87195121951</v>
      </c>
      <c r="E28" s="263">
        <v>497813.87195121957</v>
      </c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</row>
    <row r="29" spans="1:16" x14ac:dyDescent="0.25">
      <c r="A29" s="263" t="s">
        <v>89</v>
      </c>
      <c r="B29" s="263">
        <v>192857.31707317074</v>
      </c>
      <c r="C29" s="263">
        <v>189688.41463414635</v>
      </c>
      <c r="D29" s="263">
        <v>152133.94207317074</v>
      </c>
      <c r="E29" s="263">
        <v>163344.20731707319</v>
      </c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</row>
    <row r="30" spans="1:16" x14ac:dyDescent="0.25">
      <c r="A30" s="263" t="s">
        <v>19</v>
      </c>
      <c r="B30" s="263"/>
      <c r="C30" s="263"/>
      <c r="D30" s="263"/>
      <c r="E30" s="263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</row>
    <row r="32" spans="1:16" x14ac:dyDescent="0.25">
      <c r="A32" s="263" t="s">
        <v>95</v>
      </c>
      <c r="B32" s="263">
        <v>746416.46341463423</v>
      </c>
      <c r="C32" s="263">
        <v>732892.07317073178</v>
      </c>
      <c r="D32" s="263">
        <v>774582.51676829264</v>
      </c>
      <c r="E32" s="263">
        <v>777732.77439024393</v>
      </c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</row>
    <row r="33" spans="1:16" x14ac:dyDescent="0.25">
      <c r="A33" s="263" t="s">
        <v>17</v>
      </c>
      <c r="B33" s="263">
        <v>113969.96951219512</v>
      </c>
      <c r="C33" s="263">
        <v>114305.03048780489</v>
      </c>
      <c r="D33" s="263">
        <v>112165.24390243903</v>
      </c>
      <c r="E33" s="263">
        <v>111202.13414634147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</row>
    <row r="34" spans="1:16" x14ac:dyDescent="0.25">
      <c r="A34" s="263" t="s">
        <v>59</v>
      </c>
      <c r="B34" s="263">
        <v>705144.51219512196</v>
      </c>
      <c r="C34" s="263">
        <v>723797.4085365854</v>
      </c>
      <c r="D34" s="263">
        <v>721994.20731707325</v>
      </c>
      <c r="E34" s="263">
        <v>734891.37195121963</v>
      </c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</row>
    <row r="35" spans="1:16" x14ac:dyDescent="0.25">
      <c r="A35" s="263" t="s">
        <v>96</v>
      </c>
      <c r="B35" s="263"/>
      <c r="C35" s="263"/>
      <c r="D35" s="263">
        <v>189963.26219512196</v>
      </c>
      <c r="E35" s="263">
        <v>148319.20731707319</v>
      </c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</row>
    <row r="36" spans="1:16" x14ac:dyDescent="0.25">
      <c r="A36" s="263" t="s">
        <v>46</v>
      </c>
      <c r="B36" s="263"/>
      <c r="C36" s="263"/>
      <c r="D36" s="263">
        <v>123769.96951219512</v>
      </c>
      <c r="E36" s="263">
        <v>95392.225609756104</v>
      </c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</row>
  </sheetData>
  <mergeCells count="5">
    <mergeCell ref="A1:N1"/>
    <mergeCell ref="A4:P4"/>
    <mergeCell ref="A14:P14"/>
    <mergeCell ref="A18:P18"/>
    <mergeCell ref="A23:P23"/>
  </mergeCells>
  <phoneticPr fontId="2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0" orientation="landscape" copies="2" r:id="rId1"/>
  <headerFooter alignWithMargins="0">
    <oddFooter>&amp;CPage &amp;P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5">
    <pageSetUpPr fitToPage="1"/>
  </sheetPr>
  <dimension ref="A1:S35"/>
  <sheetViews>
    <sheetView showGridLines="0" zoomScale="75" workbookViewId="0">
      <selection activeCell="A2" sqref="A2"/>
    </sheetView>
  </sheetViews>
  <sheetFormatPr baseColWidth="10" defaultRowHeight="12.75" x14ac:dyDescent="0.2"/>
  <cols>
    <col min="1" max="1" width="25.140625" customWidth="1"/>
    <col min="2" max="2" width="10.7109375" customWidth="1"/>
    <col min="3" max="3" width="9.7109375" customWidth="1"/>
    <col min="4" max="4" width="9.28515625" bestFit="1" customWidth="1"/>
    <col min="5" max="5" width="10.140625" customWidth="1"/>
    <col min="6" max="6" width="9.28515625" bestFit="1" customWidth="1"/>
    <col min="7" max="7" width="10.140625" customWidth="1"/>
    <col min="8" max="8" width="9.28515625" customWidth="1"/>
    <col min="9" max="9" width="9.28515625" bestFit="1" customWidth="1"/>
    <col min="10" max="10" width="9.7109375" bestFit="1" customWidth="1"/>
    <col min="11" max="11" width="9.28515625" bestFit="1" customWidth="1"/>
    <col min="12" max="12" width="9.5703125" customWidth="1"/>
    <col min="13" max="13" width="9.140625" bestFit="1" customWidth="1"/>
    <col min="14" max="14" width="13.140625" bestFit="1" customWidth="1"/>
    <col min="15" max="15" width="14.140625" style="110" bestFit="1" customWidth="1"/>
    <col min="16" max="16" width="4.5703125" customWidth="1"/>
    <col min="17" max="17" width="9.7109375" customWidth="1"/>
    <col min="18" max="18" width="12.140625" customWidth="1"/>
  </cols>
  <sheetData>
    <row r="1" spans="1:19" x14ac:dyDescent="0.2">
      <c r="A1" s="271" t="s">
        <v>102</v>
      </c>
    </row>
    <row r="3" spans="1:19" ht="13.5" thickBot="1" x14ac:dyDescent="0.25"/>
    <row r="4" spans="1:19" ht="40.5" customHeight="1" x14ac:dyDescent="0.2">
      <c r="A4" s="250" t="s">
        <v>81</v>
      </c>
      <c r="B4" s="229" t="s">
        <v>25</v>
      </c>
      <c r="C4" s="230" t="s">
        <v>26</v>
      </c>
      <c r="D4" s="230" t="s">
        <v>27</v>
      </c>
      <c r="E4" s="230" t="s">
        <v>28</v>
      </c>
      <c r="F4" s="230" t="s">
        <v>29</v>
      </c>
      <c r="G4" s="230" t="s">
        <v>30</v>
      </c>
      <c r="H4" s="230" t="s">
        <v>31</v>
      </c>
      <c r="I4" s="230" t="s">
        <v>32</v>
      </c>
      <c r="J4" s="230" t="s">
        <v>33</v>
      </c>
      <c r="K4" s="230" t="s">
        <v>34</v>
      </c>
      <c r="L4" s="230" t="s">
        <v>35</v>
      </c>
      <c r="M4" s="230" t="s">
        <v>36</v>
      </c>
      <c r="N4" s="238" t="s">
        <v>37</v>
      </c>
      <c r="O4" s="115" t="s">
        <v>99</v>
      </c>
    </row>
    <row r="5" spans="1:19" ht="25.5" x14ac:dyDescent="0.2">
      <c r="A5" s="270" t="s">
        <v>100</v>
      </c>
      <c r="B5" s="281" t="s">
        <v>38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2"/>
      <c r="O5" s="109"/>
    </row>
    <row r="6" spans="1:19" ht="25.5" customHeight="1" x14ac:dyDescent="0.2">
      <c r="A6" s="9" t="s">
        <v>39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33">
        <f t="shared" ref="N6:N13" si="0">SUM(B6:M6)</f>
        <v>0</v>
      </c>
      <c r="O6" s="53"/>
      <c r="Q6" s="7"/>
    </row>
    <row r="7" spans="1:19" ht="25.5" customHeight="1" x14ac:dyDescent="0.2">
      <c r="A7" s="10" t="s">
        <v>40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34">
        <f t="shared" si="0"/>
        <v>0</v>
      </c>
      <c r="O7" s="53"/>
      <c r="Q7" s="7"/>
      <c r="R7" s="7"/>
    </row>
    <row r="8" spans="1:19" ht="25.5" customHeight="1" x14ac:dyDescent="0.2">
      <c r="A8" s="10" t="s">
        <v>79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4">
        <f t="shared" si="0"/>
        <v>0</v>
      </c>
      <c r="O8" s="53"/>
      <c r="Q8" s="7"/>
      <c r="R8" s="7"/>
      <c r="S8" s="7"/>
    </row>
    <row r="9" spans="1:19" ht="25.5" customHeight="1" x14ac:dyDescent="0.2">
      <c r="A9" s="11" t="s">
        <v>87</v>
      </c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34">
        <f t="shared" si="0"/>
        <v>0</v>
      </c>
      <c r="O9" s="53"/>
      <c r="Q9" s="7"/>
    </row>
    <row r="10" spans="1:19" ht="25.5" customHeight="1" x14ac:dyDescent="0.2">
      <c r="A10" s="11" t="s">
        <v>98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34">
        <f t="shared" si="0"/>
        <v>0</v>
      </c>
      <c r="O10" s="53"/>
      <c r="Q10" s="7"/>
    </row>
    <row r="11" spans="1:19" ht="25.5" customHeight="1" x14ac:dyDescent="0.2">
      <c r="A11" s="10" t="s">
        <v>42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34">
        <f t="shared" si="0"/>
        <v>0</v>
      </c>
      <c r="O11" s="53"/>
    </row>
    <row r="12" spans="1:19" ht="25.5" customHeight="1" x14ac:dyDescent="0.2">
      <c r="A12" s="10" t="s">
        <v>59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34">
        <f t="shared" si="0"/>
        <v>0</v>
      </c>
      <c r="O12" s="53"/>
      <c r="Q12" s="7"/>
    </row>
    <row r="13" spans="1:19" ht="25.5" customHeight="1" x14ac:dyDescent="0.2">
      <c r="A13" s="10" t="s">
        <v>43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34">
        <f t="shared" si="0"/>
        <v>0</v>
      </c>
      <c r="O13" s="53"/>
      <c r="Q13" s="7"/>
    </row>
    <row r="14" spans="1:19" ht="25.5" customHeight="1" x14ac:dyDescent="0.2">
      <c r="A14" s="12" t="s">
        <v>44</v>
      </c>
      <c r="B14" s="5"/>
      <c r="C14" s="5"/>
      <c r="D14" s="5"/>
      <c r="E14" s="5"/>
      <c r="F14" s="5"/>
      <c r="G14" s="5"/>
      <c r="H14" s="5"/>
      <c r="I14" s="5"/>
      <c r="J14" s="5">
        <f t="shared" ref="J14:N14" si="1">SUM(J6:J13)</f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235">
        <f t="shared" si="1"/>
        <v>0</v>
      </c>
      <c r="O14" s="53"/>
      <c r="Q14" s="7"/>
    </row>
    <row r="15" spans="1:19" ht="12" customHeight="1" x14ac:dyDescent="0.2">
      <c r="A15" s="232"/>
      <c r="B15" s="281" t="s">
        <v>45</v>
      </c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109"/>
    </row>
    <row r="16" spans="1:19" ht="27" customHeight="1" x14ac:dyDescent="0.2">
      <c r="A16" s="11" t="s">
        <v>78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33">
        <f>SUM(B16:M16)</f>
        <v>0</v>
      </c>
      <c r="O16" s="53"/>
    </row>
    <row r="17" spans="1:18" ht="22.5" customHeight="1" x14ac:dyDescent="0.2">
      <c r="A17" s="11" t="s">
        <v>46</v>
      </c>
      <c r="B17" s="3"/>
      <c r="C17" s="4"/>
      <c r="D17" s="4"/>
      <c r="E17" s="4"/>
      <c r="F17" s="4"/>
      <c r="G17" s="4"/>
      <c r="H17" s="4"/>
      <c r="I17" s="4"/>
      <c r="J17" s="13"/>
      <c r="K17" s="4"/>
      <c r="L17" s="4"/>
      <c r="M17" s="4"/>
      <c r="N17" s="234">
        <f>SUM(B17:M17)</f>
        <v>0</v>
      </c>
      <c r="O17" s="53"/>
      <c r="Q17" s="7"/>
    </row>
    <row r="18" spans="1:18" ht="25.5" customHeight="1" thickBot="1" x14ac:dyDescent="0.25">
      <c r="A18" s="220" t="s">
        <v>90</v>
      </c>
      <c r="B18" s="221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36">
        <f>SUM(B18:M18)</f>
        <v>0</v>
      </c>
      <c r="O18" s="90"/>
      <c r="Q18" s="7"/>
      <c r="R18" s="7"/>
    </row>
    <row r="19" spans="1:18" ht="25.5" customHeight="1" thickBot="1" x14ac:dyDescent="0.25">
      <c r="A19" s="218" t="s">
        <v>47</v>
      </c>
      <c r="B19" s="219">
        <f t="shared" ref="B19:M19" si="2">B14+SUM(B16:B18)</f>
        <v>0</v>
      </c>
      <c r="C19" s="219">
        <f t="shared" si="2"/>
        <v>0</v>
      </c>
      <c r="D19" s="219">
        <f t="shared" si="2"/>
        <v>0</v>
      </c>
      <c r="E19" s="219">
        <f t="shared" si="2"/>
        <v>0</v>
      </c>
      <c r="F19" s="219">
        <f t="shared" si="2"/>
        <v>0</v>
      </c>
      <c r="G19" s="219">
        <f t="shared" si="2"/>
        <v>0</v>
      </c>
      <c r="H19" s="219">
        <f t="shared" si="2"/>
        <v>0</v>
      </c>
      <c r="I19" s="219">
        <f t="shared" si="2"/>
        <v>0</v>
      </c>
      <c r="J19" s="219">
        <f t="shared" si="2"/>
        <v>0</v>
      </c>
      <c r="K19" s="219">
        <f t="shared" si="2"/>
        <v>0</v>
      </c>
      <c r="L19" s="219">
        <f t="shared" si="2"/>
        <v>0</v>
      </c>
      <c r="M19" s="219">
        <f t="shared" si="2"/>
        <v>0</v>
      </c>
      <c r="N19" s="237">
        <f>SUM(B19:M19)</f>
        <v>0</v>
      </c>
      <c r="O19" s="53"/>
    </row>
    <row r="20" spans="1:18" ht="28.5" customHeight="1" x14ac:dyDescent="0.2">
      <c r="A20" s="223" t="s">
        <v>82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31"/>
      <c r="O20" s="225"/>
    </row>
    <row r="21" spans="1:18" ht="25.5" customHeight="1" thickBot="1" x14ac:dyDescent="0.25">
      <c r="A21" s="228" t="s">
        <v>84</v>
      </c>
      <c r="B21" s="226" t="e">
        <f t="shared" ref="B21:H21" si="3">B20/Mnt_budget</f>
        <v>#VALUE!</v>
      </c>
      <c r="C21" s="226" t="e">
        <f t="shared" si="3"/>
        <v>#VALUE!</v>
      </c>
      <c r="D21" s="226" t="e">
        <f t="shared" si="3"/>
        <v>#VALUE!</v>
      </c>
      <c r="E21" s="226" t="e">
        <f t="shared" si="3"/>
        <v>#VALUE!</v>
      </c>
      <c r="F21" s="226" t="e">
        <f t="shared" si="3"/>
        <v>#VALUE!</v>
      </c>
      <c r="G21" s="226" t="e">
        <f t="shared" si="3"/>
        <v>#VALUE!</v>
      </c>
      <c r="H21" s="226" t="e">
        <f t="shared" si="3"/>
        <v>#VALUE!</v>
      </c>
      <c r="I21" s="226" t="e">
        <f>I20/Mnt_budget</f>
        <v>#VALUE!</v>
      </c>
      <c r="J21" s="226"/>
      <c r="K21" s="226"/>
      <c r="L21" s="226"/>
      <c r="M21" s="226"/>
      <c r="N21" s="95"/>
      <c r="O21" s="227"/>
    </row>
    <row r="22" spans="1:18" ht="15" customHeight="1" x14ac:dyDescent="0.2">
      <c r="A22" s="7"/>
      <c r="B22" s="8"/>
      <c r="C22" s="8"/>
      <c r="D22" s="6"/>
      <c r="E22" s="6"/>
      <c r="F22" s="6"/>
      <c r="G22" s="6"/>
      <c r="H22" s="6"/>
      <c r="I22" s="6"/>
      <c r="J22" s="8"/>
      <c r="K22" s="6"/>
      <c r="L22" s="6"/>
      <c r="M22" s="6"/>
    </row>
    <row r="23" spans="1:18" x14ac:dyDescent="0.2">
      <c r="A23" s="283" t="s">
        <v>56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111"/>
    </row>
    <row r="24" spans="1:18" x14ac:dyDescent="0.2">
      <c r="A24" s="7"/>
      <c r="B24" s="7"/>
      <c r="C24" s="7"/>
      <c r="E24" s="7"/>
      <c r="F24" s="7"/>
      <c r="G24" s="7"/>
      <c r="H24" s="7"/>
      <c r="I24" s="7"/>
      <c r="J24" s="7"/>
      <c r="K24" s="7"/>
      <c r="L24" s="8"/>
      <c r="M24" s="8"/>
      <c r="N24" s="7"/>
    </row>
    <row r="25" spans="1:18" x14ac:dyDescent="0.2">
      <c r="A25" t="s">
        <v>19</v>
      </c>
      <c r="B25" s="7">
        <f t="shared" ref="B25:M25" si="4">B13+B17+B18</f>
        <v>0</v>
      </c>
      <c r="C25" s="7">
        <f t="shared" si="4"/>
        <v>0</v>
      </c>
      <c r="D25" s="7">
        <f t="shared" si="4"/>
        <v>0</v>
      </c>
      <c r="E25" s="7">
        <f t="shared" si="4"/>
        <v>0</v>
      </c>
      <c r="F25" s="7">
        <f t="shared" si="4"/>
        <v>0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>SUM(B25:M25)</f>
        <v>0</v>
      </c>
      <c r="O25" s="114"/>
      <c r="Q25" s="7"/>
    </row>
    <row r="26" spans="1:18" x14ac:dyDescent="0.2">
      <c r="I26" s="6"/>
      <c r="J26" s="6"/>
      <c r="K26" s="8"/>
      <c r="L26" s="8"/>
      <c r="M26" s="6"/>
      <c r="N26" s="7">
        <f>SUM(B26:M26)</f>
        <v>0</v>
      </c>
      <c r="O26" s="114"/>
    </row>
    <row r="27" spans="1:18" x14ac:dyDescent="0.2">
      <c r="A27" t="s">
        <v>20</v>
      </c>
      <c r="B27" s="7">
        <f t="shared" ref="B27:M27" si="5">(B14+B16)-B13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>SUM(B27:M27)</f>
        <v>0</v>
      </c>
      <c r="O27" s="114"/>
    </row>
    <row r="28" spans="1:18" x14ac:dyDescent="0.2">
      <c r="E28" s="7"/>
      <c r="J28" s="7"/>
      <c r="N28" s="7">
        <f>SUM(B28:M28)</f>
        <v>0</v>
      </c>
      <c r="O28" s="114"/>
    </row>
    <row r="29" spans="1:18" x14ac:dyDescent="0.2">
      <c r="A29" t="s">
        <v>50</v>
      </c>
      <c r="B29" s="7">
        <f t="shared" ref="B29:M29" si="6">SUM(B25:B27)</f>
        <v>0</v>
      </c>
      <c r="C29" s="7">
        <f t="shared" si="6"/>
        <v>0</v>
      </c>
      <c r="D29" s="7">
        <f t="shared" si="6"/>
        <v>0</v>
      </c>
      <c r="E29" s="7">
        <f t="shared" si="6"/>
        <v>0</v>
      </c>
      <c r="F29" s="7">
        <f t="shared" si="6"/>
        <v>0</v>
      </c>
      <c r="G29" s="7">
        <f t="shared" si="6"/>
        <v>0</v>
      </c>
      <c r="H29" s="7">
        <f t="shared" si="6"/>
        <v>0</v>
      </c>
      <c r="I29" s="7">
        <f t="shared" si="6"/>
        <v>0</v>
      </c>
      <c r="J29" s="7">
        <f t="shared" si="6"/>
        <v>0</v>
      </c>
      <c r="K29" s="7">
        <f t="shared" si="6"/>
        <v>0</v>
      </c>
      <c r="L29" s="7">
        <f t="shared" si="6"/>
        <v>0</v>
      </c>
      <c r="M29" s="7">
        <f t="shared" si="6"/>
        <v>0</v>
      </c>
      <c r="N29" s="7">
        <f>SUM(B29:M29)</f>
        <v>0</v>
      </c>
      <c r="O29" s="114"/>
    </row>
    <row r="30" spans="1:18" x14ac:dyDescent="0.2">
      <c r="B30" s="7"/>
      <c r="C30" s="7"/>
      <c r="D30" s="7"/>
      <c r="E30" s="7"/>
      <c r="F30" s="7"/>
      <c r="G30" s="7"/>
      <c r="H30" s="7"/>
      <c r="I30" s="7"/>
      <c r="K30" s="7"/>
      <c r="M30" s="7"/>
    </row>
    <row r="31" spans="1:18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N31" s="7"/>
    </row>
    <row r="32" spans="1:18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2:13" x14ac:dyDescent="0.2">
      <c r="E33" s="7"/>
      <c r="F33" s="7"/>
      <c r="H33" s="7"/>
      <c r="J33" s="7"/>
      <c r="L33" s="7"/>
      <c r="M33" s="7"/>
    </row>
    <row r="34" spans="2:13" x14ac:dyDescent="0.2">
      <c r="B34" s="7"/>
      <c r="L34" s="7"/>
    </row>
    <row r="35" spans="2:13" x14ac:dyDescent="0.2">
      <c r="L35" s="7"/>
    </row>
  </sheetData>
  <mergeCells count="3">
    <mergeCell ref="B5:N5"/>
    <mergeCell ref="B15:N15"/>
    <mergeCell ref="A23:N23"/>
  </mergeCells>
  <printOptions horizontalCentered="1" verticalCentered="1"/>
  <pageMargins left="0.27559055118110237" right="0.31496062992125984" top="0.98425196850393704" bottom="0.39370078740157483" header="0.47244094488188981" footer="0.51181102362204722"/>
  <pageSetup paperSize="9" scale="85" orientation="landscape" r:id="rId1"/>
  <headerFooter alignWithMargins="0">
    <oddHeader>&amp;CSUIVI BUDGETAIRE MOIS PAR MOIS ANNEE 2013
&amp;R&amp;D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68"/>
  <sheetViews>
    <sheetView showGridLines="0" workbookViewId="0">
      <selection activeCell="A2" sqref="A2"/>
    </sheetView>
  </sheetViews>
  <sheetFormatPr baseColWidth="10" defaultRowHeight="12.75" x14ac:dyDescent="0.2"/>
  <cols>
    <col min="1" max="1" width="41.42578125" style="14" customWidth="1"/>
    <col min="2" max="2" width="11.140625" style="15" customWidth="1"/>
    <col min="3" max="3" width="10.28515625" style="15" customWidth="1"/>
    <col min="4" max="4" width="12.140625" style="15" bestFit="1" customWidth="1"/>
    <col min="5" max="5" width="11.85546875" style="15" customWidth="1"/>
    <col min="6" max="6" width="12.140625" style="15" customWidth="1"/>
    <col min="7" max="8" width="10.7109375" style="15" customWidth="1"/>
    <col min="9" max="10" width="12" style="16" customWidth="1"/>
    <col min="11" max="16384" width="11.42578125" style="14"/>
  </cols>
  <sheetData>
    <row r="1" spans="1:10" ht="12.75" customHeight="1" x14ac:dyDescent="0.25">
      <c r="A1" s="67" t="s">
        <v>101</v>
      </c>
      <c r="B1" s="48"/>
      <c r="C1" s="48"/>
      <c r="D1" s="48"/>
      <c r="E1" s="48"/>
      <c r="F1" s="48"/>
      <c r="G1" s="48"/>
      <c r="H1" s="48"/>
      <c r="I1" s="49"/>
      <c r="J1" s="17"/>
    </row>
    <row r="2" spans="1:10" ht="9.75" customHeight="1" thickBot="1" x14ac:dyDescent="0.3">
      <c r="A2" s="18"/>
      <c r="B2" s="19"/>
      <c r="C2" s="20"/>
      <c r="D2" s="20"/>
      <c r="E2" s="20"/>
      <c r="F2" s="20"/>
      <c r="G2" s="20"/>
      <c r="H2" s="20"/>
      <c r="I2" s="17"/>
      <c r="J2" s="17"/>
    </row>
    <row r="3" spans="1:10" ht="15.75" customHeight="1" x14ac:dyDescent="0.2">
      <c r="A3" s="149" t="s">
        <v>83</v>
      </c>
      <c r="B3" s="150"/>
      <c r="C3" s="150"/>
      <c r="D3" s="150"/>
      <c r="E3" s="150"/>
      <c r="F3" s="150"/>
      <c r="G3" s="151"/>
      <c r="H3" s="151"/>
      <c r="I3" s="163"/>
    </row>
    <row r="4" spans="1:10" ht="12.75" customHeight="1" x14ac:dyDescent="0.2">
      <c r="A4" s="164" t="s">
        <v>0</v>
      </c>
      <c r="B4" s="165"/>
      <c r="C4" s="165"/>
      <c r="D4" s="165"/>
      <c r="E4" s="165"/>
      <c r="F4" s="165"/>
      <c r="G4" s="166"/>
      <c r="H4" s="166"/>
      <c r="I4" s="167"/>
    </row>
    <row r="5" spans="1:10" ht="12.75" customHeight="1" thickBot="1" x14ac:dyDescent="0.25">
      <c r="A5" s="168" t="s">
        <v>1</v>
      </c>
      <c r="B5" s="154"/>
      <c r="C5" s="154"/>
      <c r="D5" s="154"/>
      <c r="E5" s="154"/>
      <c r="F5" s="154"/>
      <c r="G5" s="155"/>
      <c r="H5" s="155"/>
      <c r="I5" s="169"/>
    </row>
    <row r="6" spans="1:10" ht="13.5" thickBot="1" x14ac:dyDescent="0.25">
      <c r="A6" s="158"/>
      <c r="B6" s="159"/>
      <c r="C6" s="159"/>
      <c r="D6" s="160"/>
      <c r="E6" s="284" t="s">
        <v>2</v>
      </c>
      <c r="F6" s="285"/>
      <c r="G6" s="161"/>
      <c r="H6" s="162"/>
      <c r="I6" s="23"/>
      <c r="J6" s="14"/>
    </row>
    <row r="7" spans="1:10" s="56" customFormat="1" ht="33.75" customHeight="1" x14ac:dyDescent="0.25">
      <c r="A7" s="129" t="s">
        <v>3</v>
      </c>
      <c r="B7" s="63" t="s">
        <v>68</v>
      </c>
      <c r="C7" s="63" t="s">
        <v>8</v>
      </c>
      <c r="D7" s="140" t="s">
        <v>69</v>
      </c>
      <c r="E7" s="124" t="s">
        <v>4</v>
      </c>
      <c r="F7" s="125" t="s">
        <v>64</v>
      </c>
      <c r="G7" s="141" t="s">
        <v>4</v>
      </c>
      <c r="H7" s="130" t="s">
        <v>70</v>
      </c>
      <c r="I7" s="55"/>
    </row>
    <row r="8" spans="1:10" s="56" customFormat="1" ht="15" customHeight="1" x14ac:dyDescent="0.2">
      <c r="A8" s="131" t="s">
        <v>80</v>
      </c>
      <c r="B8" s="212"/>
      <c r="C8" s="212"/>
      <c r="D8" s="213"/>
      <c r="E8" s="214"/>
      <c r="F8" s="215"/>
      <c r="G8" s="247"/>
      <c r="H8" s="248"/>
      <c r="I8" s="203"/>
    </row>
    <row r="9" spans="1:10" s="56" customFormat="1" ht="12.75" customHeight="1" x14ac:dyDescent="0.2">
      <c r="A9" s="204" t="s">
        <v>65</v>
      </c>
      <c r="B9" s="205"/>
      <c r="C9" s="206"/>
      <c r="D9" s="207"/>
      <c r="E9" s="208"/>
      <c r="F9" s="209"/>
      <c r="G9" s="210"/>
      <c r="H9" s="211"/>
      <c r="I9" s="180"/>
    </row>
    <row r="10" spans="1:10" s="56" customFormat="1" ht="12.75" customHeight="1" x14ac:dyDescent="0.2">
      <c r="A10" s="132" t="s">
        <v>66</v>
      </c>
      <c r="B10" s="193"/>
      <c r="C10" s="116"/>
      <c r="D10" s="143"/>
      <c r="E10" s="117"/>
      <c r="F10" s="118"/>
      <c r="G10" s="142"/>
      <c r="H10" s="139"/>
      <c r="I10" s="55"/>
    </row>
    <row r="11" spans="1:10" x14ac:dyDescent="0.2">
      <c r="A11" s="199" t="s">
        <v>67</v>
      </c>
      <c r="B11" s="194"/>
      <c r="C11" s="64"/>
      <c r="D11" s="120"/>
      <c r="E11" s="65"/>
      <c r="F11" s="66"/>
      <c r="G11" s="200"/>
      <c r="H11" s="133"/>
      <c r="I11" s="23"/>
      <c r="J11" s="14"/>
    </row>
    <row r="12" spans="1:10" ht="6.75" hidden="1" customHeight="1" x14ac:dyDescent="0.2">
      <c r="A12" s="201"/>
      <c r="B12" s="195"/>
      <c r="C12" s="195"/>
      <c r="D12" s="195"/>
      <c r="E12" s="195"/>
      <c r="F12" s="195"/>
      <c r="G12" s="195"/>
      <c r="H12" s="202"/>
      <c r="I12" s="23"/>
      <c r="J12" s="14"/>
    </row>
    <row r="13" spans="1:10" x14ac:dyDescent="0.2">
      <c r="A13" s="134" t="s">
        <v>5</v>
      </c>
      <c r="B13" s="64"/>
      <c r="C13" s="24"/>
      <c r="D13" s="119"/>
      <c r="E13" s="60"/>
      <c r="F13" s="66"/>
      <c r="G13" s="61"/>
      <c r="H13" s="135"/>
      <c r="I13" s="22"/>
      <c r="J13" s="14"/>
    </row>
    <row r="14" spans="1:10" x14ac:dyDescent="0.2">
      <c r="A14" s="134" t="s">
        <v>72</v>
      </c>
      <c r="B14" s="64"/>
      <c r="C14" s="64"/>
      <c r="D14" s="120"/>
      <c r="E14" s="65"/>
      <c r="F14" s="66"/>
      <c r="G14" s="61"/>
      <c r="H14" s="135"/>
      <c r="I14" s="23"/>
      <c r="J14" s="14"/>
    </row>
    <row r="15" spans="1:10" x14ac:dyDescent="0.2">
      <c r="A15" s="134" t="s">
        <v>85</v>
      </c>
      <c r="B15" s="64"/>
      <c r="C15" s="64"/>
      <c r="D15" s="120"/>
      <c r="E15" s="65"/>
      <c r="F15" s="66"/>
      <c r="G15" s="61"/>
      <c r="H15" s="133"/>
      <c r="I15" s="23"/>
      <c r="J15" s="14"/>
    </row>
    <row r="16" spans="1:10" ht="13.5" x14ac:dyDescent="0.25">
      <c r="A16" s="256" t="s">
        <v>94</v>
      </c>
      <c r="B16" s="64"/>
      <c r="C16" s="64"/>
      <c r="D16" s="119"/>
      <c r="E16" s="60"/>
      <c r="F16" s="66"/>
      <c r="G16" s="61"/>
      <c r="H16" s="133"/>
      <c r="I16" s="23"/>
      <c r="J16" s="14"/>
    </row>
    <row r="17" spans="1:13" x14ac:dyDescent="0.2">
      <c r="A17" s="134" t="s">
        <v>75</v>
      </c>
      <c r="B17" s="64"/>
      <c r="C17" s="64"/>
      <c r="D17" s="119"/>
      <c r="E17" s="60"/>
      <c r="F17" s="66"/>
      <c r="G17" s="61"/>
      <c r="H17" s="135"/>
      <c r="I17" s="23"/>
      <c r="J17" s="14"/>
    </row>
    <row r="18" spans="1:13" x14ac:dyDescent="0.2">
      <c r="A18" s="134" t="s">
        <v>88</v>
      </c>
      <c r="B18" s="64"/>
      <c r="C18" s="64"/>
      <c r="D18" s="120"/>
      <c r="E18" s="65"/>
      <c r="F18" s="66"/>
      <c r="G18" s="61"/>
      <c r="H18" s="135"/>
      <c r="I18" s="23"/>
      <c r="J18" s="14"/>
    </row>
    <row r="19" spans="1:13" x14ac:dyDescent="0.2">
      <c r="A19" s="134" t="s">
        <v>63</v>
      </c>
      <c r="B19" s="64"/>
      <c r="C19" s="24"/>
      <c r="D19" s="119"/>
      <c r="E19" s="60"/>
      <c r="F19" s="62"/>
      <c r="G19" s="61"/>
      <c r="H19" s="135"/>
      <c r="I19" s="23"/>
      <c r="J19" s="14"/>
      <c r="M19" s="25"/>
    </row>
    <row r="20" spans="1:13" ht="13.5" thickBot="1" x14ac:dyDescent="0.25">
      <c r="A20" s="136" t="s">
        <v>6</v>
      </c>
      <c r="B20" s="196"/>
      <c r="C20" s="126"/>
      <c r="D20" s="127"/>
      <c r="E20" s="113"/>
      <c r="F20" s="112"/>
      <c r="G20" s="128"/>
      <c r="H20" s="137"/>
      <c r="I20" s="23"/>
      <c r="J20" s="14"/>
    </row>
    <row r="21" spans="1:13" ht="16.5" customHeight="1" thickBot="1" x14ac:dyDescent="0.25">
      <c r="A21" s="138" t="s">
        <v>49</v>
      </c>
      <c r="B21" s="197">
        <f>SUM(B8:B20)-(B18+B15)</f>
        <v>0</v>
      </c>
      <c r="C21" s="216">
        <f t="shared" ref="C21:H21" si="0">SUM(C8:C20)-(C18+C15)</f>
        <v>0</v>
      </c>
      <c r="D21" s="216">
        <f t="shared" si="0"/>
        <v>0</v>
      </c>
      <c r="E21" s="216">
        <f t="shared" si="0"/>
        <v>0</v>
      </c>
      <c r="F21" s="216">
        <f t="shared" si="0"/>
        <v>0</v>
      </c>
      <c r="G21" s="216">
        <f t="shared" si="0"/>
        <v>0</v>
      </c>
      <c r="H21" s="216">
        <f t="shared" si="0"/>
        <v>0</v>
      </c>
      <c r="I21" s="183">
        <f>SUM(G21:H21)</f>
        <v>0</v>
      </c>
      <c r="J21" s="14"/>
    </row>
    <row r="22" spans="1:13" ht="14.25" customHeight="1" thickBot="1" x14ac:dyDescent="0.25">
      <c r="A22" s="76" t="s">
        <v>48</v>
      </c>
      <c r="B22" s="198">
        <f>SUM(B8:B20)</f>
        <v>0</v>
      </c>
      <c r="C22" s="217">
        <f t="shared" ref="C22:H22" si="1">SUM(C8:C20)</f>
        <v>0</v>
      </c>
      <c r="D22" s="217">
        <f t="shared" si="1"/>
        <v>0</v>
      </c>
      <c r="E22" s="217">
        <f t="shared" si="1"/>
        <v>0</v>
      </c>
      <c r="F22" s="217">
        <f t="shared" si="1"/>
        <v>0</v>
      </c>
      <c r="G22" s="217">
        <f t="shared" si="1"/>
        <v>0</v>
      </c>
      <c r="H22" s="217">
        <f t="shared" si="1"/>
        <v>0</v>
      </c>
      <c r="I22" s="23"/>
    </row>
    <row r="23" spans="1:13" ht="14.25" customHeight="1" x14ac:dyDescent="0.2">
      <c r="A23" s="54"/>
      <c r="B23" s="26"/>
      <c r="C23" s="26"/>
      <c r="D23" s="26"/>
      <c r="E23" s="26"/>
      <c r="F23" s="27"/>
      <c r="G23" s="26"/>
      <c r="H23" s="26"/>
      <c r="I23" s="28"/>
      <c r="J23" s="23"/>
    </row>
    <row r="24" spans="1:13" ht="13.5" customHeight="1" thickBot="1" x14ac:dyDescent="0.25"/>
    <row r="25" spans="1:13" ht="13.5" customHeight="1" x14ac:dyDescent="0.2">
      <c r="A25" s="149" t="s">
        <v>7</v>
      </c>
      <c r="B25" s="150"/>
      <c r="C25" s="150"/>
      <c r="D25" s="150"/>
      <c r="E25" s="150"/>
      <c r="F25" s="151"/>
      <c r="G25" s="150"/>
      <c r="H25" s="150"/>
      <c r="I25" s="152"/>
    </row>
    <row r="26" spans="1:13" ht="13.5" customHeight="1" thickBot="1" x14ac:dyDescent="0.25">
      <c r="A26" s="153" t="s">
        <v>62</v>
      </c>
      <c r="B26" s="154"/>
      <c r="C26" s="154"/>
      <c r="D26" s="154"/>
      <c r="E26" s="154"/>
      <c r="F26" s="155"/>
      <c r="G26" s="154"/>
      <c r="H26" s="154"/>
      <c r="I26" s="156"/>
    </row>
    <row r="27" spans="1:13" ht="13.5" customHeight="1" thickBot="1" x14ac:dyDescent="0.25">
      <c r="A27" s="21"/>
      <c r="F27" s="14"/>
    </row>
    <row r="28" spans="1:13" s="56" customFormat="1" ht="24" customHeight="1" x14ac:dyDescent="0.2">
      <c r="A28" s="57"/>
      <c r="B28" s="144" t="s">
        <v>4</v>
      </c>
      <c r="C28" s="144" t="s">
        <v>8</v>
      </c>
      <c r="D28" s="145" t="s">
        <v>9</v>
      </c>
      <c r="E28" s="144" t="s">
        <v>71</v>
      </c>
      <c r="F28" s="146" t="s">
        <v>10</v>
      </c>
      <c r="G28" s="58"/>
      <c r="H28" s="58"/>
      <c r="I28" s="59"/>
      <c r="J28" s="59"/>
    </row>
    <row r="29" spans="1:13" ht="13.5" customHeight="1" x14ac:dyDescent="0.2">
      <c r="A29" s="68" t="s">
        <v>73</v>
      </c>
      <c r="B29" s="69">
        <f>G20</f>
        <v>0</v>
      </c>
      <c r="C29" s="69">
        <f>C20+C19</f>
        <v>0</v>
      </c>
      <c r="D29" s="70">
        <f>H20</f>
        <v>0</v>
      </c>
      <c r="E29" s="147">
        <f>E20</f>
        <v>0</v>
      </c>
      <c r="F29" s="71">
        <f>D20</f>
        <v>0</v>
      </c>
    </row>
    <row r="30" spans="1:13" ht="24" customHeight="1" x14ac:dyDescent="0.2">
      <c r="A30" s="29" t="s">
        <v>11</v>
      </c>
      <c r="B30" s="30"/>
      <c r="C30" s="30"/>
      <c r="D30" s="31"/>
      <c r="E30" s="148"/>
      <c r="F30" s="32"/>
    </row>
    <row r="31" spans="1:13" ht="18" customHeight="1" thickBot="1" x14ac:dyDescent="0.25">
      <c r="A31" s="72" t="s">
        <v>12</v>
      </c>
      <c r="B31" s="73">
        <f>B29-B30</f>
        <v>0</v>
      </c>
      <c r="C31" s="73">
        <f>C29-C30</f>
        <v>0</v>
      </c>
      <c r="D31" s="74">
        <f>D29-D30</f>
        <v>0</v>
      </c>
      <c r="E31" s="74">
        <f>E29-E30</f>
        <v>0</v>
      </c>
      <c r="F31" s="75">
        <f>F29-F30</f>
        <v>0</v>
      </c>
    </row>
    <row r="32" spans="1:13" ht="18" customHeight="1" thickBot="1" x14ac:dyDescent="0.25">
      <c r="A32" s="82"/>
      <c r="B32" s="83"/>
      <c r="C32" s="83"/>
      <c r="D32" s="83"/>
      <c r="E32" s="83"/>
      <c r="F32" s="83"/>
    </row>
    <row r="33" spans="1:9" ht="30" customHeight="1" thickBot="1" x14ac:dyDescent="0.25">
      <c r="A33" s="157" t="s">
        <v>57</v>
      </c>
      <c r="B33" s="84"/>
      <c r="C33"/>
      <c r="D33"/>
      <c r="E33"/>
      <c r="F33"/>
    </row>
    <row r="34" spans="1:9" ht="12" customHeight="1" thickBot="1" x14ac:dyDescent="0.25">
      <c r="A34" s="82"/>
      <c r="B34" s="83"/>
      <c r="C34" s="83"/>
      <c r="D34" s="83"/>
      <c r="E34" s="83"/>
      <c r="F34" s="83"/>
    </row>
    <row r="35" spans="1:9" ht="21.75" customHeight="1" thickBot="1" x14ac:dyDescent="0.25">
      <c r="A35" s="170" t="s">
        <v>53</v>
      </c>
      <c r="B35" s="171"/>
      <c r="C35" s="171"/>
      <c r="D35" s="171"/>
      <c r="E35" s="171"/>
      <c r="F35" s="172"/>
      <c r="G35" s="171"/>
      <c r="H35" s="171"/>
      <c r="I35" s="173"/>
    </row>
    <row r="36" spans="1:9" ht="21.75" customHeight="1" thickBot="1" x14ac:dyDescent="0.25">
      <c r="A36" s="174"/>
      <c r="B36" s="175"/>
      <c r="C36" s="175"/>
      <c r="D36" s="175"/>
      <c r="E36" s="175"/>
      <c r="F36" s="82"/>
      <c r="G36" s="175"/>
      <c r="H36" s="175"/>
      <c r="I36" s="176"/>
    </row>
    <row r="37" spans="1:9" ht="16.5" customHeight="1" x14ac:dyDescent="0.25">
      <c r="A37" s="177" t="s">
        <v>13</v>
      </c>
      <c r="D37" s="23"/>
      <c r="E37" s="23"/>
      <c r="F37" s="14"/>
    </row>
    <row r="38" spans="1:9" ht="16.5" customHeight="1" x14ac:dyDescent="0.25">
      <c r="A38" s="178" t="s">
        <v>14</v>
      </c>
      <c r="D38" s="23"/>
      <c r="E38" s="23"/>
      <c r="F38" s="14"/>
    </row>
    <row r="39" spans="1:9" ht="16.5" customHeight="1" thickBot="1" x14ac:dyDescent="0.3">
      <c r="A39" s="179" t="s">
        <v>58</v>
      </c>
      <c r="D39" s="33"/>
      <c r="E39" s="33"/>
      <c r="F39" s="14"/>
    </row>
    <row r="40" spans="1:9" ht="16.5" customHeight="1" thickBot="1" x14ac:dyDescent="0.25">
      <c r="A40" s="21"/>
      <c r="D40" s="33"/>
      <c r="E40" s="33"/>
      <c r="F40" s="14"/>
    </row>
    <row r="41" spans="1:9" ht="25.5" customHeight="1" x14ac:dyDescent="0.2">
      <c r="A41" s="34" t="s">
        <v>76</v>
      </c>
      <c r="B41" s="35"/>
      <c r="C41" s="45">
        <f>(G13+G17+G19)-(C13+C17+C19+D13+D17+D19+E13+E17+E19+B33)</f>
        <v>0</v>
      </c>
      <c r="E41" s="15" t="s">
        <v>77</v>
      </c>
      <c r="F41" s="16"/>
    </row>
    <row r="42" spans="1:9" ht="25.5" customHeight="1" x14ac:dyDescent="0.2">
      <c r="A42" s="34" t="s">
        <v>74</v>
      </c>
      <c r="B42" s="35"/>
      <c r="C42" s="46">
        <f>B31-(C31+E31+F31)</f>
        <v>0</v>
      </c>
      <c r="F42" s="23"/>
    </row>
    <row r="43" spans="1:9" ht="25.5" customHeight="1" x14ac:dyDescent="0.2">
      <c r="A43" s="34" t="s">
        <v>15</v>
      </c>
      <c r="B43" s="36"/>
      <c r="C43" s="46">
        <f>B30-(C30+E30+F30)</f>
        <v>0</v>
      </c>
      <c r="D43" s="14"/>
    </row>
    <row r="44" spans="1:9" ht="25.5" customHeight="1" x14ac:dyDescent="0.2">
      <c r="A44" s="34" t="s">
        <v>16</v>
      </c>
      <c r="B44" s="37"/>
      <c r="C44" s="46">
        <f>C21</f>
        <v>0</v>
      </c>
      <c r="F44" s="22"/>
      <c r="G44" s="38"/>
      <c r="H44" s="38"/>
      <c r="I44" s="22"/>
    </row>
    <row r="45" spans="1:9" ht="25.5" customHeight="1" x14ac:dyDescent="0.2">
      <c r="A45" s="249" t="s">
        <v>86</v>
      </c>
      <c r="B45" s="37"/>
      <c r="C45" s="46">
        <f>G9+G10+G11+G14+G16</f>
        <v>0</v>
      </c>
      <c r="F45" s="58" t="s">
        <v>60</v>
      </c>
      <c r="I45" s="22"/>
    </row>
    <row r="46" spans="1:9" ht="25.5" customHeight="1" x14ac:dyDescent="0.2">
      <c r="A46" s="34" t="s">
        <v>17</v>
      </c>
      <c r="B46" s="39"/>
      <c r="C46" s="47">
        <f>E21</f>
        <v>0</v>
      </c>
    </row>
    <row r="47" spans="1:9" ht="25.5" customHeight="1" thickBot="1" x14ac:dyDescent="0.25">
      <c r="A47" s="34" t="s">
        <v>59</v>
      </c>
      <c r="B47" s="37"/>
      <c r="C47" s="47">
        <f>D21</f>
        <v>0</v>
      </c>
      <c r="F47" s="22"/>
      <c r="G47" s="23"/>
      <c r="H47" s="23"/>
    </row>
    <row r="48" spans="1:9" ht="25.5" customHeight="1" thickBot="1" x14ac:dyDescent="0.25">
      <c r="A48" s="34" t="s">
        <v>18</v>
      </c>
      <c r="B48" s="35"/>
      <c r="C48" s="181">
        <f>H21+B33</f>
        <v>0</v>
      </c>
      <c r="D48" s="182">
        <f>SUM(C41:C48)</f>
        <v>0</v>
      </c>
      <c r="G48" s="22"/>
      <c r="H48" s="22"/>
    </row>
    <row r="50" spans="1:8" ht="13.5" thickBot="1" x14ac:dyDescent="0.25">
      <c r="A50" s="21" t="s">
        <v>54</v>
      </c>
      <c r="D50" s="22"/>
      <c r="E50" s="22"/>
      <c r="F50" s="22"/>
      <c r="G50" s="22"/>
      <c r="H50" s="22"/>
    </row>
    <row r="51" spans="1:8" ht="13.5" thickBot="1" x14ac:dyDescent="0.25">
      <c r="A51" s="86"/>
      <c r="B51" s="87"/>
      <c r="C51" s="88"/>
      <c r="D51" s="89"/>
      <c r="E51" s="184"/>
      <c r="F51"/>
      <c r="G51" s="22"/>
      <c r="H51" s="22"/>
    </row>
    <row r="52" spans="1:8" ht="13.5" thickBot="1" x14ac:dyDescent="0.25">
      <c r="A52" s="40"/>
      <c r="B52" s="41" t="s">
        <v>19</v>
      </c>
      <c r="C52" s="77" t="s">
        <v>20</v>
      </c>
      <c r="D52" s="85" t="s">
        <v>50</v>
      </c>
      <c r="E52" s="121"/>
      <c r="F52"/>
      <c r="G52" s="22"/>
      <c r="H52" s="22"/>
    </row>
    <row r="53" spans="1:8" ht="13.5" thickBot="1" x14ac:dyDescent="0.25">
      <c r="A53" s="187" t="s">
        <v>21</v>
      </c>
      <c r="B53" s="188">
        <f>C48</f>
        <v>0</v>
      </c>
      <c r="C53" s="189">
        <f>SUM(C41:C47)</f>
        <v>0</v>
      </c>
      <c r="D53" s="80">
        <f>B53+C53</f>
        <v>0</v>
      </c>
      <c r="E53" s="122"/>
      <c r="F53" s="7"/>
      <c r="G53" s="22"/>
      <c r="H53" s="22"/>
    </row>
    <row r="54" spans="1:8" ht="13.5" thickBot="1" x14ac:dyDescent="0.25">
      <c r="A54" s="190" t="s">
        <v>22</v>
      </c>
      <c r="B54" s="191"/>
      <c r="C54" s="192"/>
      <c r="D54" s="81">
        <f>B54+C54</f>
        <v>0</v>
      </c>
      <c r="E54" s="123"/>
      <c r="F54"/>
      <c r="G54" s="42"/>
      <c r="H54" s="42"/>
    </row>
    <row r="55" spans="1:8" ht="13.5" thickBot="1" x14ac:dyDescent="0.25">
      <c r="A55" s="43" t="s">
        <v>23</v>
      </c>
      <c r="B55" s="185"/>
      <c r="C55" s="78"/>
      <c r="D55" s="186"/>
      <c r="E55" s="122"/>
      <c r="F55"/>
      <c r="G55" s="22"/>
      <c r="H55" s="22"/>
    </row>
    <row r="56" spans="1:8" ht="13.5" thickBot="1" x14ac:dyDescent="0.25">
      <c r="A56" s="43" t="s">
        <v>24</v>
      </c>
      <c r="B56" s="50"/>
      <c r="C56" s="107"/>
      <c r="D56" s="80"/>
      <c r="E56" s="122"/>
      <c r="F56"/>
      <c r="G56" s="22"/>
      <c r="H56" s="22"/>
    </row>
    <row r="57" spans="1:8" ht="13.5" thickBot="1" x14ac:dyDescent="0.25">
      <c r="A57" s="43" t="s">
        <v>52</v>
      </c>
      <c r="B57" s="51"/>
      <c r="C57" s="108"/>
      <c r="D57" s="80"/>
      <c r="E57" s="122"/>
      <c r="F57"/>
      <c r="G57" s="22"/>
      <c r="H57" s="22"/>
    </row>
    <row r="58" spans="1:8" ht="13.5" thickBot="1" x14ac:dyDescent="0.25">
      <c r="A58" s="44" t="s">
        <v>55</v>
      </c>
      <c r="B58" s="52">
        <f>B54-(B53+SUM(B56:B57))</f>
        <v>0</v>
      </c>
      <c r="C58" s="79">
        <f>C54-SUM(C53,C55)</f>
        <v>0</v>
      </c>
      <c r="D58" s="80"/>
      <c r="E58" s="122"/>
      <c r="F58"/>
      <c r="G58" s="22"/>
      <c r="H58" s="22"/>
    </row>
    <row r="59" spans="1:8" x14ac:dyDescent="0.2">
      <c r="A59" s="14" t="s">
        <v>51</v>
      </c>
      <c r="B59" s="23"/>
      <c r="C59" s="23"/>
      <c r="D59" s="22"/>
      <c r="E59" s="22"/>
      <c r="F59" s="22"/>
      <c r="G59" s="22"/>
      <c r="H59" s="22"/>
    </row>
    <row r="60" spans="1:8" x14ac:dyDescent="0.2">
      <c r="C60" s="23"/>
      <c r="D60" s="22"/>
      <c r="E60" s="22"/>
      <c r="F60" s="22"/>
      <c r="G60" s="22"/>
      <c r="H60" s="22"/>
    </row>
    <row r="61" spans="1:8" x14ac:dyDescent="0.2">
      <c r="C61" s="22"/>
      <c r="D61" s="22"/>
      <c r="E61" s="22"/>
      <c r="F61" s="22"/>
      <c r="G61" s="22"/>
      <c r="H61" s="22"/>
    </row>
    <row r="62" spans="1:8" x14ac:dyDescent="0.2">
      <c r="C62" s="23"/>
      <c r="D62" s="22"/>
      <c r="E62" s="22"/>
      <c r="F62" s="22"/>
      <c r="G62" s="22"/>
      <c r="H62" s="22"/>
    </row>
    <row r="63" spans="1:8" x14ac:dyDescent="0.2">
      <c r="C63" s="23"/>
      <c r="D63" s="23"/>
      <c r="E63" s="23"/>
      <c r="F63" s="23"/>
      <c r="G63" s="23"/>
      <c r="H63" s="23"/>
    </row>
    <row r="64" spans="1:8" ht="6.75" customHeight="1" x14ac:dyDescent="0.2">
      <c r="C64" s="23"/>
      <c r="D64" s="23"/>
      <c r="E64" s="23"/>
      <c r="F64" s="23"/>
      <c r="G64" s="23"/>
      <c r="H64" s="23"/>
    </row>
    <row r="65" spans="3:8" x14ac:dyDescent="0.2">
      <c r="C65" s="23"/>
      <c r="D65" s="23"/>
      <c r="E65" s="23"/>
      <c r="F65" s="23"/>
      <c r="G65" s="23"/>
      <c r="H65" s="23"/>
    </row>
    <row r="66" spans="3:8" x14ac:dyDescent="0.2">
      <c r="C66" s="23"/>
      <c r="D66" s="23"/>
      <c r="E66" s="23"/>
      <c r="F66" s="23"/>
      <c r="G66" s="23"/>
      <c r="H66" s="23"/>
    </row>
    <row r="67" spans="3:8" x14ac:dyDescent="0.2">
      <c r="C67" s="23"/>
      <c r="D67" s="23"/>
      <c r="E67" s="23"/>
      <c r="F67" s="23"/>
      <c r="G67" s="23"/>
      <c r="H67" s="23"/>
    </row>
    <row r="68" spans="3:8" x14ac:dyDescent="0.2">
      <c r="C68" s="23"/>
      <c r="D68" s="23"/>
      <c r="E68" s="23"/>
      <c r="F68" s="23"/>
      <c r="G68" s="23"/>
      <c r="H68" s="23"/>
    </row>
  </sheetData>
  <mergeCells count="1">
    <mergeCell ref="E6:F6"/>
  </mergeCells>
  <phoneticPr fontId="21" type="noConversion"/>
  <printOptions gridLinesSet="0"/>
  <pageMargins left="0.78740157499999996" right="0.78740157499999996" top="0.984251969" bottom="0.984251969" header="0.4921259845" footer="0.4921259845"/>
  <pageSetup paperSize="9" orientation="landscape" horizontalDpi="360" verticalDpi="360" copies="2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Line="0" autoPict="0" macro="[0]!Mise_à_zéro_cellules_de_saisie">
                <anchor moveWithCells="1" sizeWithCells="1">
                  <from>
                    <xdr:col>3</xdr:col>
                    <xdr:colOff>266700</xdr:colOff>
                    <xdr:row>3</xdr:row>
                    <xdr:rowOff>47625</xdr:rowOff>
                  </from>
                  <to>
                    <xdr:col>8</xdr:col>
                    <xdr:colOff>723900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Evol. masse salariale</vt:lpstr>
      <vt:lpstr>suivibudgétaireVille</vt:lpstr>
      <vt:lpstr>calcul  suivi budget.</vt:lpstr>
      <vt:lpstr>suivibudgétaireVille!Mnt_budget</vt:lpstr>
      <vt:lpstr>'Evol. masse salariale'!Zone_d_impression</vt:lpstr>
      <vt:lpstr>suivibudgétaireVille!Zone_d_impression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MAZON, Romain (GRM-UZS)</cp:lastModifiedBy>
  <cp:lastPrinted>2013-09-10T12:25:24Z</cp:lastPrinted>
  <dcterms:created xsi:type="dcterms:W3CDTF">2014-02-10T13:12:18Z</dcterms:created>
  <dcterms:modified xsi:type="dcterms:W3CDTF">2014-02-20T16:19:38Z</dcterms:modified>
</cp:coreProperties>
</file>