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915" windowHeight="11310"/>
  </bookViews>
  <sheets>
    <sheet name="Cout remplacements 2008-2012" sheetId="1" r:id="rId1"/>
  </sheets>
  <calcPr calcId="145621"/>
</workbook>
</file>

<file path=xl/calcChain.xml><?xml version="1.0" encoding="utf-8"?>
<calcChain xmlns="http://schemas.openxmlformats.org/spreadsheetml/2006/main">
  <c r="H32" i="1" l="1"/>
  <c r="N32" i="1" s="1"/>
  <c r="H31" i="1"/>
  <c r="N31" i="1" s="1"/>
  <c r="H30" i="1"/>
  <c r="N30" i="1" s="1"/>
  <c r="H29" i="1"/>
  <c r="N29" i="1" s="1"/>
  <c r="H28" i="1"/>
  <c r="N28" i="1" s="1"/>
  <c r="H23" i="1"/>
  <c r="N23" i="1" s="1"/>
  <c r="H24" i="1"/>
  <c r="N24" i="1" s="1"/>
  <c r="H25" i="1"/>
  <c r="N25" i="1" s="1"/>
  <c r="H26" i="1"/>
  <c r="N26" i="1" s="1"/>
  <c r="H22" i="1"/>
  <c r="N22" i="1" s="1"/>
  <c r="H17" i="1"/>
  <c r="N17" i="1" s="1"/>
  <c r="H18" i="1"/>
  <c r="N18" i="1" s="1"/>
  <c r="H19" i="1"/>
  <c r="N19" i="1" s="1"/>
  <c r="H20" i="1"/>
  <c r="N20" i="1" s="1"/>
  <c r="H16" i="1"/>
  <c r="N16" i="1" s="1"/>
  <c r="H14" i="1"/>
  <c r="N14" i="1" s="1"/>
  <c r="H13" i="1"/>
  <c r="N13" i="1" s="1"/>
  <c r="H12" i="1"/>
  <c r="N12" i="1" s="1"/>
  <c r="H11" i="1"/>
  <c r="N11" i="1" s="1"/>
  <c r="H10" i="1"/>
  <c r="N10" i="1" s="1"/>
  <c r="H5" i="1"/>
  <c r="N5" i="1" s="1"/>
  <c r="H6" i="1"/>
  <c r="N6" i="1" s="1"/>
  <c r="H7" i="1"/>
  <c r="N7" i="1" s="1"/>
  <c r="H8" i="1"/>
  <c r="N8" i="1" s="1"/>
  <c r="H4" i="1"/>
  <c r="N4" i="1" s="1"/>
  <c r="N33" i="1" l="1"/>
  <c r="M33" i="1"/>
  <c r="L33" i="1"/>
  <c r="K33" i="1"/>
  <c r="J33" i="1"/>
  <c r="I33" i="1"/>
  <c r="H33" i="1"/>
  <c r="G33" i="1"/>
  <c r="F33" i="1"/>
  <c r="E33" i="1"/>
  <c r="D33" i="1"/>
  <c r="M27" i="1"/>
  <c r="L27" i="1"/>
  <c r="K27" i="1"/>
  <c r="J27" i="1"/>
  <c r="I27" i="1"/>
  <c r="H27" i="1"/>
  <c r="G27" i="1"/>
  <c r="F27" i="1"/>
  <c r="E27" i="1"/>
  <c r="D27" i="1"/>
  <c r="M21" i="1"/>
  <c r="L21" i="1"/>
  <c r="K21" i="1"/>
  <c r="J21" i="1"/>
  <c r="I21" i="1"/>
  <c r="H21" i="1"/>
  <c r="G21" i="1"/>
  <c r="F21" i="1"/>
  <c r="E21" i="1"/>
  <c r="D21" i="1"/>
  <c r="M15" i="1"/>
  <c r="L15" i="1"/>
  <c r="K15" i="1"/>
  <c r="J15" i="1"/>
  <c r="I15" i="1"/>
  <c r="H15" i="1"/>
  <c r="G15" i="1"/>
  <c r="F15" i="1"/>
  <c r="E15" i="1"/>
  <c r="D15" i="1"/>
  <c r="M9" i="1"/>
  <c r="L9" i="1"/>
  <c r="K9" i="1"/>
  <c r="J9" i="1"/>
  <c r="I9" i="1"/>
  <c r="H9" i="1"/>
  <c r="G9" i="1"/>
  <c r="F9" i="1"/>
  <c r="E9" i="1"/>
  <c r="D9" i="1"/>
  <c r="F34" i="1" l="1"/>
  <c r="J34" i="1"/>
  <c r="D34" i="1"/>
  <c r="L34" i="1"/>
  <c r="E34" i="1"/>
  <c r="N9" i="1"/>
  <c r="I34" i="1"/>
  <c r="M34" i="1"/>
  <c r="N21" i="1"/>
  <c r="G34" i="1"/>
  <c r="K34" i="1"/>
  <c r="N15" i="1"/>
  <c r="N27" i="1"/>
  <c r="H34" i="1"/>
  <c r="N34" i="1" l="1"/>
</calcChain>
</file>

<file path=xl/sharedStrings.xml><?xml version="1.0" encoding="utf-8"?>
<sst xmlns="http://schemas.openxmlformats.org/spreadsheetml/2006/main" count="24" uniqueCount="24">
  <si>
    <t>Exercice</t>
  </si>
  <si>
    <t>Code service</t>
  </si>
  <si>
    <t>Libellé du service de paie</t>
  </si>
  <si>
    <t>nb hres</t>
  </si>
  <si>
    <t>SFT</t>
  </si>
  <si>
    <t>Total gains</t>
  </si>
  <si>
    <t>Retraite</t>
  </si>
  <si>
    <t>RAFP</t>
  </si>
  <si>
    <t>Pension détaché</t>
  </si>
  <si>
    <t>CNFPT CDG</t>
  </si>
  <si>
    <t>Total</t>
  </si>
  <si>
    <t>Trait,ind,+ NBI</t>
  </si>
  <si>
    <t>Charges socia,</t>
  </si>
  <si>
    <t>Total 2008</t>
  </si>
  <si>
    <t>Total 2009</t>
  </si>
  <si>
    <t>Total 2010</t>
  </si>
  <si>
    <t>Total 2011</t>
  </si>
  <si>
    <t>Total 2012</t>
  </si>
  <si>
    <t>Total général</t>
  </si>
  <si>
    <t>Primes/HS</t>
  </si>
  <si>
    <t>Logo CT</t>
  </si>
  <si>
    <t xml:space="preserve">De nombreuses lignes ont été supprimées pour faciliter la lecture du document. </t>
  </si>
  <si>
    <t>Récapitulatif du coût des remplacements par années et services effectués entre le 1e janvier 2008 et 31 décembre 2012</t>
  </si>
  <si>
    <t>Tableau généré par le logiciel de paie, basculé sur EXCEL pour être retravailler chaque année au 31 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</si>
</sst>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16" fillId="0" borderId="0" xfId="0" applyFont="1"/>
    <xf numFmtId="0" fontId="0" fillId="0" borderId="10" xfId="0" applyBorder="1"/>
    <xf numFmtId="4" fontId="0" fillId="0" borderId="10" xfId="0" applyNumberFormat="1" applyBorder="1"/>
    <xf numFmtId="0" fontId="16" fillId="0" borderId="10" xfId="0" applyFont="1" applyBorder="1"/>
    <xf numFmtId="4" fontId="16" fillId="0" borderId="10" xfId="0" applyNumberFormat="1" applyFont="1" applyBorder="1"/>
    <xf numFmtId="0" fontId="0" fillId="0" borderId="0" xfId="0" applyAlignment="1">
      <alignment wrapText="1"/>
    </xf>
    <xf numFmtId="0" fontId="0" fillId="0" borderId="10" xfId="0" applyBorder="1" applyAlignment="1">
      <alignment horizontal="center" wrapText="1"/>
    </xf>
    <xf numFmtId="4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wrapText="1"/>
    </xf>
    <xf numFmtId="0" fontId="14" fillId="0" borderId="0" xfId="0" applyFont="1"/>
    <xf numFmtId="0" fontId="16" fillId="0" borderId="0" xfId="0" applyFont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A38" sqref="A38"/>
    </sheetView>
  </sheetViews>
  <sheetFormatPr baseColWidth="10" defaultRowHeight="12.75" outlineLevelRow="2" x14ac:dyDescent="0.2"/>
  <cols>
    <col min="1" max="1" width="13.140625" bestFit="1" customWidth="1"/>
    <col min="2" max="2" width="9.5703125" customWidth="1"/>
    <col min="3" max="3" width="31" customWidth="1"/>
    <col min="4" max="4" width="10.140625" style="1" bestFit="1" customWidth="1"/>
    <col min="5" max="5" width="12.85546875" style="1" bestFit="1" customWidth="1"/>
    <col min="6" max="6" width="8" style="1" bestFit="1" customWidth="1"/>
    <col min="7" max="7" width="10.140625" style="1" bestFit="1" customWidth="1"/>
    <col min="8" max="8" width="11.7109375" style="1" bestFit="1" customWidth="1"/>
    <col min="9" max="9" width="13.42578125" style="1" bestFit="1" customWidth="1"/>
    <col min="10" max="10" width="12.28515625" style="1" customWidth="1"/>
    <col min="11" max="11" width="9.85546875" style="1" customWidth="1"/>
    <col min="12" max="12" width="10.5703125" style="1" customWidth="1"/>
    <col min="13" max="13" width="9.85546875" style="1" customWidth="1"/>
    <col min="14" max="14" width="11.7109375" style="1" bestFit="1" customWidth="1"/>
  </cols>
  <sheetData>
    <row r="1" spans="1:14" x14ac:dyDescent="0.2">
      <c r="A1" s="11" t="s">
        <v>20</v>
      </c>
      <c r="B1" s="12" t="s">
        <v>22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 s="7" customFormat="1" ht="25.5" x14ac:dyDescent="0.2">
      <c r="A3" s="10" t="s">
        <v>0</v>
      </c>
      <c r="B3" s="10" t="s">
        <v>1</v>
      </c>
      <c r="C3" s="8" t="s">
        <v>2</v>
      </c>
      <c r="D3" s="9" t="s">
        <v>3</v>
      </c>
      <c r="E3" s="9" t="s">
        <v>11</v>
      </c>
      <c r="F3" s="9" t="s">
        <v>4</v>
      </c>
      <c r="G3" s="9" t="s">
        <v>19</v>
      </c>
      <c r="H3" s="9" t="s">
        <v>5</v>
      </c>
      <c r="I3" s="9" t="s">
        <v>12</v>
      </c>
      <c r="J3" s="9" t="s">
        <v>6</v>
      </c>
      <c r="K3" s="9" t="s">
        <v>7</v>
      </c>
      <c r="L3" s="9" t="s">
        <v>8</v>
      </c>
      <c r="M3" s="9" t="s">
        <v>9</v>
      </c>
      <c r="N3" s="9" t="s">
        <v>10</v>
      </c>
    </row>
    <row r="4" spans="1:14" ht="15" customHeight="1" outlineLevel="2" x14ac:dyDescent="0.2">
      <c r="A4" s="3">
        <v>2008</v>
      </c>
      <c r="B4" s="3"/>
      <c r="C4" s="3"/>
      <c r="D4" s="4">
        <v>56.5</v>
      </c>
      <c r="E4" s="4">
        <v>488.24</v>
      </c>
      <c r="F4" s="4">
        <v>0</v>
      </c>
      <c r="G4" s="4">
        <v>57.75</v>
      </c>
      <c r="H4" s="4">
        <f>E4+F4+G4</f>
        <v>545.99</v>
      </c>
      <c r="I4" s="4">
        <v>218.95</v>
      </c>
      <c r="J4" s="4">
        <v>18.45</v>
      </c>
      <c r="K4" s="4">
        <v>0</v>
      </c>
      <c r="L4" s="4">
        <v>0</v>
      </c>
      <c r="M4" s="4">
        <v>5.47</v>
      </c>
      <c r="N4" s="4">
        <f>SUM(H4:M4)</f>
        <v>788.86000000000013</v>
      </c>
    </row>
    <row r="5" spans="1:14" ht="15" customHeight="1" outlineLevel="2" x14ac:dyDescent="0.2">
      <c r="A5" s="3">
        <v>2008</v>
      </c>
      <c r="B5" s="3"/>
      <c r="C5" s="3"/>
      <c r="D5" s="4">
        <v>556.12</v>
      </c>
      <c r="E5" s="4">
        <v>5206.9399999999996</v>
      </c>
      <c r="F5" s="4">
        <v>0</v>
      </c>
      <c r="G5" s="4">
        <v>0</v>
      </c>
      <c r="H5" s="4">
        <f t="shared" ref="H5:H14" si="0">E5+F5+G5</f>
        <v>5206.9399999999996</v>
      </c>
      <c r="I5" s="4">
        <v>2090.0500000000002</v>
      </c>
      <c r="J5" s="4">
        <v>176</v>
      </c>
      <c r="K5" s="4">
        <v>0</v>
      </c>
      <c r="L5" s="4">
        <v>0</v>
      </c>
      <c r="M5" s="4">
        <v>52.07</v>
      </c>
      <c r="N5" s="4">
        <f t="shared" ref="N5:N14" si="1">SUM(H5:M5)</f>
        <v>7525.0599999999995</v>
      </c>
    </row>
    <row r="6" spans="1:14" ht="15" customHeight="1" outlineLevel="2" x14ac:dyDescent="0.2">
      <c r="A6" s="3">
        <v>2008</v>
      </c>
      <c r="B6" s="3"/>
      <c r="C6" s="3"/>
      <c r="D6" s="4">
        <v>932.78</v>
      </c>
      <c r="E6" s="4">
        <v>8076.22</v>
      </c>
      <c r="F6" s="4">
        <v>0</v>
      </c>
      <c r="G6" s="4">
        <v>14.42</v>
      </c>
      <c r="H6" s="4">
        <f t="shared" si="0"/>
        <v>8090.64</v>
      </c>
      <c r="I6" s="4">
        <v>3247.62</v>
      </c>
      <c r="J6" s="4">
        <v>273.48</v>
      </c>
      <c r="K6" s="4">
        <v>0</v>
      </c>
      <c r="L6" s="4">
        <v>0</v>
      </c>
      <c r="M6" s="4">
        <v>80.92</v>
      </c>
      <c r="N6" s="4">
        <f t="shared" si="1"/>
        <v>11692.66</v>
      </c>
    </row>
    <row r="7" spans="1:14" ht="15" customHeight="1" outlineLevel="2" x14ac:dyDescent="0.2">
      <c r="A7" s="3">
        <v>2008</v>
      </c>
      <c r="B7" s="3"/>
      <c r="C7" s="3"/>
      <c r="D7" s="4">
        <v>1757</v>
      </c>
      <c r="E7" s="4">
        <v>15407.61</v>
      </c>
      <c r="F7" s="4">
        <v>0</v>
      </c>
      <c r="G7" s="4">
        <v>2526.5700000000002</v>
      </c>
      <c r="H7" s="4">
        <f t="shared" si="0"/>
        <v>17934.18</v>
      </c>
      <c r="I7" s="4">
        <v>7145.78</v>
      </c>
      <c r="J7" s="4">
        <v>606.19000000000005</v>
      </c>
      <c r="K7" s="4">
        <v>0</v>
      </c>
      <c r="L7" s="4">
        <v>0</v>
      </c>
      <c r="M7" s="4">
        <v>179.34</v>
      </c>
      <c r="N7" s="4">
        <f t="shared" si="1"/>
        <v>25865.489999999998</v>
      </c>
    </row>
    <row r="8" spans="1:14" ht="15" customHeight="1" outlineLevel="2" x14ac:dyDescent="0.2">
      <c r="A8" s="3">
        <v>2008</v>
      </c>
      <c r="B8" s="3"/>
      <c r="C8" s="3"/>
      <c r="D8" s="4">
        <v>328.62</v>
      </c>
      <c r="E8" s="4">
        <v>2818.58</v>
      </c>
      <c r="F8" s="4">
        <v>0</v>
      </c>
      <c r="G8" s="4">
        <v>100.68</v>
      </c>
      <c r="H8" s="4">
        <f t="shared" si="0"/>
        <v>2919.2599999999998</v>
      </c>
      <c r="I8" s="4">
        <v>1156.8</v>
      </c>
      <c r="J8" s="4">
        <v>98.67</v>
      </c>
      <c r="K8" s="4">
        <v>0</v>
      </c>
      <c r="L8" s="4">
        <v>0</v>
      </c>
      <c r="M8" s="4">
        <v>29.2</v>
      </c>
      <c r="N8" s="4">
        <f t="shared" si="1"/>
        <v>4203.9299999999994</v>
      </c>
    </row>
    <row r="9" spans="1:14" s="2" customFormat="1" ht="15" customHeight="1" outlineLevel="1" x14ac:dyDescent="0.2">
      <c r="A9" s="5" t="s">
        <v>13</v>
      </c>
      <c r="B9" s="5"/>
      <c r="C9" s="5"/>
      <c r="D9" s="6">
        <f t="shared" ref="D9:M9" si="2">SUBTOTAL(9,D4:D8)</f>
        <v>3631.02</v>
      </c>
      <c r="E9" s="6">
        <f t="shared" si="2"/>
        <v>31997.590000000004</v>
      </c>
      <c r="F9" s="6">
        <f t="shared" si="2"/>
        <v>0</v>
      </c>
      <c r="G9" s="6">
        <f t="shared" si="2"/>
        <v>2699.42</v>
      </c>
      <c r="H9" s="6">
        <f t="shared" si="2"/>
        <v>34697.01</v>
      </c>
      <c r="I9" s="6">
        <f t="shared" si="2"/>
        <v>13859.199999999999</v>
      </c>
      <c r="J9" s="6">
        <f t="shared" si="2"/>
        <v>1172.7900000000002</v>
      </c>
      <c r="K9" s="6">
        <f t="shared" si="2"/>
        <v>0</v>
      </c>
      <c r="L9" s="6">
        <f t="shared" si="2"/>
        <v>0</v>
      </c>
      <c r="M9" s="6">
        <f t="shared" si="2"/>
        <v>347</v>
      </c>
      <c r="N9" s="4">
        <f t="shared" si="1"/>
        <v>50076</v>
      </c>
    </row>
    <row r="10" spans="1:14" ht="15" customHeight="1" outlineLevel="2" x14ac:dyDescent="0.2">
      <c r="A10" s="3">
        <v>2009</v>
      </c>
      <c r="B10" s="3"/>
      <c r="C10" s="3"/>
      <c r="D10" s="4">
        <v>67.25</v>
      </c>
      <c r="E10" s="4">
        <v>589.6</v>
      </c>
      <c r="F10" s="4">
        <v>0</v>
      </c>
      <c r="G10" s="4">
        <v>63.94</v>
      </c>
      <c r="H10" s="4">
        <f t="shared" si="0"/>
        <v>653.54</v>
      </c>
      <c r="I10" s="4">
        <v>253.92</v>
      </c>
      <c r="J10" s="4">
        <v>22.06</v>
      </c>
      <c r="K10" s="4">
        <v>0</v>
      </c>
      <c r="L10" s="4">
        <v>0</v>
      </c>
      <c r="M10" s="4">
        <v>6.55</v>
      </c>
      <c r="N10" s="4">
        <f t="shared" si="1"/>
        <v>936.06999999999982</v>
      </c>
    </row>
    <row r="11" spans="1:14" ht="15" customHeight="1" outlineLevel="2" x14ac:dyDescent="0.2">
      <c r="A11" s="3">
        <v>2009</v>
      </c>
      <c r="B11" s="3"/>
      <c r="C11" s="3"/>
      <c r="D11" s="4">
        <v>303.33999999999997</v>
      </c>
      <c r="E11" s="4">
        <v>2650.96</v>
      </c>
      <c r="F11" s="4">
        <v>0</v>
      </c>
      <c r="G11" s="4">
        <v>0</v>
      </c>
      <c r="H11" s="4">
        <f t="shared" si="0"/>
        <v>2650.96</v>
      </c>
      <c r="I11" s="4">
        <v>1053.76</v>
      </c>
      <c r="J11" s="4">
        <v>89.6</v>
      </c>
      <c r="K11" s="4">
        <v>0</v>
      </c>
      <c r="L11" s="4">
        <v>0</v>
      </c>
      <c r="M11" s="4">
        <v>26.5</v>
      </c>
      <c r="N11" s="4">
        <f t="shared" si="1"/>
        <v>3820.82</v>
      </c>
    </row>
    <row r="12" spans="1:14" ht="15" customHeight="1" outlineLevel="2" x14ac:dyDescent="0.2">
      <c r="A12" s="3">
        <v>2009</v>
      </c>
      <c r="B12" s="3"/>
      <c r="C12" s="3"/>
      <c r="D12" s="4">
        <v>1339.75</v>
      </c>
      <c r="E12" s="4">
        <v>11815.33</v>
      </c>
      <c r="F12" s="4">
        <v>0</v>
      </c>
      <c r="G12" s="4">
        <v>0</v>
      </c>
      <c r="H12" s="4">
        <f t="shared" si="0"/>
        <v>11815.33</v>
      </c>
      <c r="I12" s="4">
        <v>4553.74</v>
      </c>
      <c r="J12" s="4">
        <v>399.36</v>
      </c>
      <c r="K12" s="4">
        <v>0</v>
      </c>
      <c r="L12" s="4">
        <v>0</v>
      </c>
      <c r="M12" s="4">
        <v>118.13</v>
      </c>
      <c r="N12" s="4">
        <f t="shared" si="1"/>
        <v>16886.560000000001</v>
      </c>
    </row>
    <row r="13" spans="1:14" ht="15" customHeight="1" outlineLevel="2" x14ac:dyDescent="0.2">
      <c r="A13" s="3">
        <v>2009</v>
      </c>
      <c r="B13" s="3"/>
      <c r="C13" s="3"/>
      <c r="D13" s="4">
        <v>3625.26</v>
      </c>
      <c r="E13" s="4">
        <v>32432.23</v>
      </c>
      <c r="F13" s="4">
        <v>6.87</v>
      </c>
      <c r="G13" s="4">
        <v>4842.29</v>
      </c>
      <c r="H13" s="4">
        <f t="shared" si="0"/>
        <v>37281.39</v>
      </c>
      <c r="I13" s="4">
        <v>14326.34</v>
      </c>
      <c r="J13" s="4">
        <v>1259.8599999999999</v>
      </c>
      <c r="K13" s="4">
        <v>0</v>
      </c>
      <c r="L13" s="4">
        <v>0</v>
      </c>
      <c r="M13" s="4">
        <v>372.81</v>
      </c>
      <c r="N13" s="4">
        <f t="shared" si="1"/>
        <v>53240.399999999994</v>
      </c>
    </row>
    <row r="14" spans="1:14" ht="15" customHeight="1" outlineLevel="2" x14ac:dyDescent="0.2">
      <c r="A14" s="3">
        <v>2009</v>
      </c>
      <c r="B14" s="3"/>
      <c r="C14" s="3"/>
      <c r="D14" s="4">
        <v>455.01</v>
      </c>
      <c r="E14" s="4">
        <v>4008.06</v>
      </c>
      <c r="F14" s="4">
        <v>0</v>
      </c>
      <c r="G14" s="4">
        <v>0</v>
      </c>
      <c r="H14" s="4">
        <f t="shared" si="0"/>
        <v>4008.06</v>
      </c>
      <c r="I14" s="4">
        <v>1545.53</v>
      </c>
      <c r="J14" s="4">
        <v>135.47999999999999</v>
      </c>
      <c r="K14" s="4">
        <v>0</v>
      </c>
      <c r="L14" s="4">
        <v>0</v>
      </c>
      <c r="M14" s="4">
        <v>40.07</v>
      </c>
      <c r="N14" s="4">
        <f t="shared" si="1"/>
        <v>5729.1399999999994</v>
      </c>
    </row>
    <row r="15" spans="1:14" s="2" customFormat="1" ht="15" customHeight="1" outlineLevel="1" x14ac:dyDescent="0.2">
      <c r="A15" s="5" t="s">
        <v>14</v>
      </c>
      <c r="B15" s="5"/>
      <c r="C15" s="5"/>
      <c r="D15" s="6">
        <f t="shared" ref="D15:M15" si="3">SUBTOTAL(9,D10:D14)</f>
        <v>5790.6100000000006</v>
      </c>
      <c r="E15" s="6">
        <f t="shared" si="3"/>
        <v>51496.179999999993</v>
      </c>
      <c r="F15" s="6">
        <f t="shared" si="3"/>
        <v>6.87</v>
      </c>
      <c r="G15" s="6">
        <f t="shared" si="3"/>
        <v>4906.2299999999996</v>
      </c>
      <c r="H15" s="6">
        <f t="shared" si="3"/>
        <v>56409.279999999999</v>
      </c>
      <c r="I15" s="6">
        <f t="shared" si="3"/>
        <v>21733.29</v>
      </c>
      <c r="J15" s="6">
        <f t="shared" si="3"/>
        <v>1906.36</v>
      </c>
      <c r="K15" s="6">
        <f t="shared" si="3"/>
        <v>0</v>
      </c>
      <c r="L15" s="6">
        <f t="shared" si="3"/>
        <v>0</v>
      </c>
      <c r="M15" s="6">
        <f t="shared" si="3"/>
        <v>564.06000000000006</v>
      </c>
      <c r="N15" s="4">
        <f t="shared" ref="N15:N32" si="4">SUM(H15:M15)</f>
        <v>80612.990000000005</v>
      </c>
    </row>
    <row r="16" spans="1:14" ht="15" customHeight="1" outlineLevel="2" x14ac:dyDescent="0.2">
      <c r="A16" s="3">
        <v>2010</v>
      </c>
      <c r="B16" s="3"/>
      <c r="C16" s="3"/>
      <c r="D16" s="4">
        <v>23.75</v>
      </c>
      <c r="E16" s="4">
        <v>210.94</v>
      </c>
      <c r="F16" s="4">
        <v>0</v>
      </c>
      <c r="G16" s="4">
        <v>26.63</v>
      </c>
      <c r="H16" s="4">
        <f t="shared" ref="H16:H32" si="5">E16+F16+G16</f>
        <v>237.57</v>
      </c>
      <c r="I16" s="4">
        <v>90.25</v>
      </c>
      <c r="J16" s="4">
        <v>8.0299999999999994</v>
      </c>
      <c r="K16" s="4">
        <v>0</v>
      </c>
      <c r="L16" s="4">
        <v>0</v>
      </c>
      <c r="M16" s="4">
        <v>2.38</v>
      </c>
      <c r="N16" s="4">
        <f t="shared" si="4"/>
        <v>338.22999999999996</v>
      </c>
    </row>
    <row r="17" spans="1:14" ht="15" customHeight="1" outlineLevel="2" x14ac:dyDescent="0.2">
      <c r="A17" s="3">
        <v>2010</v>
      </c>
      <c r="B17" s="3"/>
      <c r="C17" s="3"/>
      <c r="D17" s="4">
        <v>672.4</v>
      </c>
      <c r="E17" s="4">
        <v>5980.58</v>
      </c>
      <c r="F17" s="4">
        <v>0</v>
      </c>
      <c r="G17" s="4">
        <v>182.5</v>
      </c>
      <c r="H17" s="4">
        <f t="shared" si="5"/>
        <v>6163.08</v>
      </c>
      <c r="I17" s="4">
        <v>2340.7600000000002</v>
      </c>
      <c r="J17" s="4">
        <v>208.3</v>
      </c>
      <c r="K17" s="4">
        <v>0</v>
      </c>
      <c r="L17" s="4">
        <v>0</v>
      </c>
      <c r="M17" s="4">
        <v>61.62</v>
      </c>
      <c r="N17" s="4">
        <f t="shared" si="4"/>
        <v>8773.76</v>
      </c>
    </row>
    <row r="18" spans="1:14" ht="15" customHeight="1" outlineLevel="2" x14ac:dyDescent="0.2">
      <c r="A18" s="3">
        <v>2010</v>
      </c>
      <c r="B18" s="3"/>
      <c r="C18" s="3"/>
      <c r="D18" s="4">
        <v>2683</v>
      </c>
      <c r="E18" s="4">
        <v>23918.65</v>
      </c>
      <c r="F18" s="4">
        <v>0</v>
      </c>
      <c r="G18" s="4">
        <v>4981.63</v>
      </c>
      <c r="H18" s="4">
        <f t="shared" si="5"/>
        <v>28900.280000000002</v>
      </c>
      <c r="I18" s="4">
        <v>10976.34</v>
      </c>
      <c r="J18" s="4">
        <v>976.83</v>
      </c>
      <c r="K18" s="4">
        <v>0</v>
      </c>
      <c r="L18" s="4">
        <v>0</v>
      </c>
      <c r="M18" s="4">
        <v>288.98</v>
      </c>
      <c r="N18" s="4">
        <f t="shared" si="4"/>
        <v>41142.430000000008</v>
      </c>
    </row>
    <row r="19" spans="1:14" ht="15" customHeight="1" outlineLevel="2" x14ac:dyDescent="0.2">
      <c r="A19" s="3">
        <v>2010</v>
      </c>
      <c r="B19" s="3"/>
      <c r="C19" s="3"/>
      <c r="D19" s="4">
        <v>333.67</v>
      </c>
      <c r="E19" s="4">
        <v>3025.42</v>
      </c>
      <c r="F19" s="4">
        <v>0</v>
      </c>
      <c r="G19" s="4">
        <v>0</v>
      </c>
      <c r="H19" s="4">
        <f t="shared" si="5"/>
        <v>3025.42</v>
      </c>
      <c r="I19" s="4">
        <v>1149.04</v>
      </c>
      <c r="J19" s="4">
        <v>102.26</v>
      </c>
      <c r="K19" s="4">
        <v>0</v>
      </c>
      <c r="L19" s="4">
        <v>0</v>
      </c>
      <c r="M19" s="4">
        <v>30.25</v>
      </c>
      <c r="N19" s="4">
        <f t="shared" si="4"/>
        <v>4306.97</v>
      </c>
    </row>
    <row r="20" spans="1:14" ht="15" customHeight="1" outlineLevel="2" x14ac:dyDescent="0.2">
      <c r="A20" s="3">
        <v>2010</v>
      </c>
      <c r="B20" s="3"/>
      <c r="C20" s="3"/>
      <c r="D20" s="4">
        <v>1820.04</v>
      </c>
      <c r="E20" s="4">
        <v>16184.1</v>
      </c>
      <c r="F20" s="4">
        <v>0</v>
      </c>
      <c r="G20" s="4">
        <v>1352.04</v>
      </c>
      <c r="H20" s="4">
        <f t="shared" si="5"/>
        <v>17536.14</v>
      </c>
      <c r="I20" s="4">
        <v>6660.32</v>
      </c>
      <c r="J20" s="4">
        <v>592.72</v>
      </c>
      <c r="K20" s="4">
        <v>0</v>
      </c>
      <c r="L20" s="4">
        <v>0</v>
      </c>
      <c r="M20" s="4">
        <v>175.34</v>
      </c>
      <c r="N20" s="4">
        <f t="shared" si="4"/>
        <v>24964.52</v>
      </c>
    </row>
    <row r="21" spans="1:14" s="2" customFormat="1" ht="15" customHeight="1" outlineLevel="1" x14ac:dyDescent="0.2">
      <c r="A21" s="5" t="s">
        <v>15</v>
      </c>
      <c r="B21" s="5"/>
      <c r="C21" s="5"/>
      <c r="D21" s="6">
        <f t="shared" ref="D21:M21" si="6">SUBTOTAL(9,D16:D20)</f>
        <v>5532.8600000000006</v>
      </c>
      <c r="E21" s="6">
        <f t="shared" si="6"/>
        <v>49319.69</v>
      </c>
      <c r="F21" s="6">
        <f t="shared" si="6"/>
        <v>0</v>
      </c>
      <c r="G21" s="6">
        <f t="shared" si="6"/>
        <v>6542.8</v>
      </c>
      <c r="H21" s="6">
        <f t="shared" si="6"/>
        <v>55862.49</v>
      </c>
      <c r="I21" s="6">
        <f t="shared" si="6"/>
        <v>21216.71</v>
      </c>
      <c r="J21" s="6">
        <f t="shared" si="6"/>
        <v>1888.14</v>
      </c>
      <c r="K21" s="6">
        <f t="shared" si="6"/>
        <v>0</v>
      </c>
      <c r="L21" s="6">
        <f t="shared" si="6"/>
        <v>0</v>
      </c>
      <c r="M21" s="6">
        <f t="shared" si="6"/>
        <v>558.57000000000005</v>
      </c>
      <c r="N21" s="4">
        <f t="shared" si="4"/>
        <v>79525.91</v>
      </c>
    </row>
    <row r="22" spans="1:14" ht="15" customHeight="1" outlineLevel="2" x14ac:dyDescent="0.2">
      <c r="A22" s="3">
        <v>2011</v>
      </c>
      <c r="B22" s="3"/>
      <c r="C22" s="3"/>
      <c r="D22" s="4">
        <v>26.25</v>
      </c>
      <c r="E22" s="4">
        <v>236.41</v>
      </c>
      <c r="F22" s="4">
        <v>0</v>
      </c>
      <c r="G22" s="4">
        <v>24.56</v>
      </c>
      <c r="H22" s="4">
        <f t="shared" si="5"/>
        <v>260.96999999999997</v>
      </c>
      <c r="I22" s="4">
        <v>100.63</v>
      </c>
      <c r="J22" s="4">
        <v>8.89</v>
      </c>
      <c r="K22" s="4">
        <v>0</v>
      </c>
      <c r="L22" s="4">
        <v>0</v>
      </c>
      <c r="M22" s="4">
        <v>2.61</v>
      </c>
      <c r="N22" s="4">
        <f t="shared" si="4"/>
        <v>373.09999999999997</v>
      </c>
    </row>
    <row r="23" spans="1:14" ht="15" customHeight="1" outlineLevel="2" x14ac:dyDescent="0.2">
      <c r="A23" s="3">
        <v>2011</v>
      </c>
      <c r="B23" s="3"/>
      <c r="C23" s="3"/>
      <c r="D23" s="4">
        <v>323.56</v>
      </c>
      <c r="E23" s="4">
        <v>2913.98</v>
      </c>
      <c r="F23" s="4">
        <v>0</v>
      </c>
      <c r="G23" s="4">
        <v>323.3</v>
      </c>
      <c r="H23" s="4">
        <f t="shared" si="5"/>
        <v>3237.28</v>
      </c>
      <c r="I23" s="4">
        <v>1248.3</v>
      </c>
      <c r="J23" s="4">
        <v>110.4</v>
      </c>
      <c r="K23" s="4">
        <v>0</v>
      </c>
      <c r="L23" s="4">
        <v>0</v>
      </c>
      <c r="M23" s="4">
        <v>32.369999999999997</v>
      </c>
      <c r="N23" s="4">
        <f t="shared" si="4"/>
        <v>4628.3499999999995</v>
      </c>
    </row>
    <row r="24" spans="1:14" ht="15" customHeight="1" outlineLevel="2" x14ac:dyDescent="0.2">
      <c r="A24" s="3">
        <v>2011</v>
      </c>
      <c r="B24" s="3"/>
      <c r="C24" s="3"/>
      <c r="D24" s="4">
        <v>2223.25</v>
      </c>
      <c r="E24" s="4">
        <v>20108.650000000001</v>
      </c>
      <c r="F24" s="4">
        <v>0</v>
      </c>
      <c r="G24" s="4">
        <v>3789.46</v>
      </c>
      <c r="H24" s="4">
        <f t="shared" si="5"/>
        <v>23898.11</v>
      </c>
      <c r="I24" s="4">
        <v>9215.1</v>
      </c>
      <c r="J24" s="4">
        <v>814.96</v>
      </c>
      <c r="K24" s="4">
        <v>0</v>
      </c>
      <c r="L24" s="4">
        <v>0</v>
      </c>
      <c r="M24" s="4">
        <v>238.96</v>
      </c>
      <c r="N24" s="4">
        <f t="shared" si="4"/>
        <v>34167.129999999997</v>
      </c>
    </row>
    <row r="25" spans="1:14" ht="15" customHeight="1" outlineLevel="2" x14ac:dyDescent="0.2">
      <c r="A25" s="3">
        <v>2011</v>
      </c>
      <c r="B25" s="3"/>
      <c r="C25" s="3"/>
      <c r="D25" s="4">
        <v>121.34</v>
      </c>
      <c r="E25" s="4">
        <v>644.69000000000005</v>
      </c>
      <c r="F25" s="4">
        <v>0</v>
      </c>
      <c r="G25" s="4">
        <v>0</v>
      </c>
      <c r="H25" s="4">
        <f t="shared" si="5"/>
        <v>644.69000000000005</v>
      </c>
      <c r="I25" s="4">
        <v>248.6</v>
      </c>
      <c r="J25" s="4">
        <v>21.98</v>
      </c>
      <c r="K25" s="4">
        <v>0</v>
      </c>
      <c r="L25" s="4">
        <v>0</v>
      </c>
      <c r="M25" s="4">
        <v>6.45</v>
      </c>
      <c r="N25" s="4">
        <f t="shared" si="4"/>
        <v>921.72000000000014</v>
      </c>
    </row>
    <row r="26" spans="1:14" ht="15" customHeight="1" outlineLevel="2" x14ac:dyDescent="0.2">
      <c r="A26" s="3">
        <v>2011</v>
      </c>
      <c r="B26" s="3"/>
      <c r="C26" s="3"/>
      <c r="D26" s="4">
        <v>469.4</v>
      </c>
      <c r="E26" s="4">
        <v>4227.3599999999997</v>
      </c>
      <c r="F26" s="4">
        <v>0</v>
      </c>
      <c r="G26" s="4">
        <v>90.96</v>
      </c>
      <c r="H26" s="4">
        <f t="shared" si="5"/>
        <v>4318.32</v>
      </c>
      <c r="I26" s="4">
        <v>1665.14</v>
      </c>
      <c r="J26" s="4">
        <v>147.26</v>
      </c>
      <c r="K26" s="4">
        <v>0</v>
      </c>
      <c r="L26" s="4">
        <v>0</v>
      </c>
      <c r="M26" s="4">
        <v>43.18</v>
      </c>
      <c r="N26" s="4">
        <f t="shared" si="4"/>
        <v>6173.9000000000005</v>
      </c>
    </row>
    <row r="27" spans="1:14" s="2" customFormat="1" ht="15" customHeight="1" outlineLevel="1" x14ac:dyDescent="0.2">
      <c r="A27" s="5" t="s">
        <v>16</v>
      </c>
      <c r="B27" s="5"/>
      <c r="C27" s="5"/>
      <c r="D27" s="6">
        <f t="shared" ref="D27:M27" si="7">SUBTOTAL(9,D22:D26)</f>
        <v>3163.8</v>
      </c>
      <c r="E27" s="6">
        <f t="shared" si="7"/>
        <v>28131.09</v>
      </c>
      <c r="F27" s="6">
        <f t="shared" si="7"/>
        <v>0</v>
      </c>
      <c r="G27" s="6">
        <f t="shared" si="7"/>
        <v>4228.28</v>
      </c>
      <c r="H27" s="6">
        <f t="shared" si="7"/>
        <v>32359.37</v>
      </c>
      <c r="I27" s="6">
        <f t="shared" si="7"/>
        <v>12477.77</v>
      </c>
      <c r="J27" s="6">
        <f t="shared" si="7"/>
        <v>1103.49</v>
      </c>
      <c r="K27" s="6">
        <f t="shared" si="7"/>
        <v>0</v>
      </c>
      <c r="L27" s="6">
        <f t="shared" si="7"/>
        <v>0</v>
      </c>
      <c r="M27" s="6">
        <f t="shared" si="7"/>
        <v>323.57</v>
      </c>
      <c r="N27" s="4">
        <f t="shared" si="4"/>
        <v>46264.2</v>
      </c>
    </row>
    <row r="28" spans="1:14" ht="15" customHeight="1" outlineLevel="2" x14ac:dyDescent="0.2">
      <c r="A28" s="3">
        <v>2012</v>
      </c>
      <c r="B28" s="3"/>
      <c r="C28" s="3"/>
      <c r="D28" s="4">
        <v>2157.25</v>
      </c>
      <c r="E28" s="4">
        <v>20207.04</v>
      </c>
      <c r="F28" s="4">
        <v>0</v>
      </c>
      <c r="G28" s="4">
        <v>3135.86</v>
      </c>
      <c r="H28" s="4">
        <f t="shared" si="5"/>
        <v>23342.9</v>
      </c>
      <c r="I28" s="4">
        <v>9208.08</v>
      </c>
      <c r="J28" s="4">
        <v>824.03</v>
      </c>
      <c r="K28" s="4">
        <v>0</v>
      </c>
      <c r="L28" s="4">
        <v>0</v>
      </c>
      <c r="M28" s="4">
        <v>210.09</v>
      </c>
      <c r="N28" s="4">
        <f t="shared" si="4"/>
        <v>33585.1</v>
      </c>
    </row>
    <row r="29" spans="1:14" ht="15" customHeight="1" outlineLevel="2" x14ac:dyDescent="0.2">
      <c r="A29" s="3">
        <v>2012</v>
      </c>
      <c r="B29" s="3"/>
      <c r="C29" s="3"/>
      <c r="D29" s="4">
        <v>1820.04</v>
      </c>
      <c r="E29" s="4">
        <v>16946.82</v>
      </c>
      <c r="F29" s="4">
        <v>0</v>
      </c>
      <c r="G29" s="4">
        <v>1652.29</v>
      </c>
      <c r="H29" s="4">
        <f t="shared" si="5"/>
        <v>18599.11</v>
      </c>
      <c r="I29" s="4">
        <v>7337.88</v>
      </c>
      <c r="J29" s="4">
        <v>656.53</v>
      </c>
      <c r="K29" s="4">
        <v>0</v>
      </c>
      <c r="L29" s="4">
        <v>0</v>
      </c>
      <c r="M29" s="4">
        <v>167.43</v>
      </c>
      <c r="N29" s="4">
        <f t="shared" si="4"/>
        <v>26760.95</v>
      </c>
    </row>
    <row r="30" spans="1:14" ht="15" customHeight="1" outlineLevel="2" x14ac:dyDescent="0.2">
      <c r="A30" s="3">
        <v>2012</v>
      </c>
      <c r="B30" s="3"/>
      <c r="C30" s="3"/>
      <c r="D30" s="4">
        <v>466.75</v>
      </c>
      <c r="E30" s="4">
        <v>4324.91</v>
      </c>
      <c r="F30" s="4">
        <v>0</v>
      </c>
      <c r="G30" s="4">
        <v>754.34</v>
      </c>
      <c r="H30" s="4">
        <f t="shared" si="5"/>
        <v>5079.25</v>
      </c>
      <c r="I30" s="4">
        <v>2003.88</v>
      </c>
      <c r="J30" s="4">
        <v>179.39</v>
      </c>
      <c r="K30" s="4">
        <v>0</v>
      </c>
      <c r="L30" s="4">
        <v>0</v>
      </c>
      <c r="M30" s="4">
        <v>45.63</v>
      </c>
      <c r="N30" s="4">
        <f t="shared" si="4"/>
        <v>7308.1500000000005</v>
      </c>
    </row>
    <row r="31" spans="1:14" ht="15" customHeight="1" outlineLevel="2" x14ac:dyDescent="0.2">
      <c r="A31" s="3">
        <v>2012</v>
      </c>
      <c r="B31" s="3"/>
      <c r="C31" s="3"/>
      <c r="D31" s="4">
        <v>565.21</v>
      </c>
      <c r="E31" s="4">
        <v>4957.3100000000004</v>
      </c>
      <c r="F31" s="4">
        <v>0</v>
      </c>
      <c r="G31" s="4">
        <v>906.54</v>
      </c>
      <c r="H31" s="4">
        <f t="shared" si="5"/>
        <v>5863.85</v>
      </c>
      <c r="I31" s="4">
        <v>2312.12</v>
      </c>
      <c r="J31" s="4">
        <v>206.99</v>
      </c>
      <c r="K31" s="4">
        <v>0</v>
      </c>
      <c r="L31" s="4">
        <v>0</v>
      </c>
      <c r="M31" s="4">
        <v>52.78</v>
      </c>
      <c r="N31" s="4">
        <f t="shared" si="4"/>
        <v>8435.7400000000016</v>
      </c>
    </row>
    <row r="32" spans="1:14" ht="15" customHeight="1" outlineLevel="2" x14ac:dyDescent="0.2">
      <c r="A32" s="3">
        <v>2012</v>
      </c>
      <c r="B32" s="3"/>
      <c r="C32" s="3"/>
      <c r="D32" s="4">
        <v>303.33999999999997</v>
      </c>
      <c r="E32" s="4">
        <v>2794.52</v>
      </c>
      <c r="F32" s="4">
        <v>0</v>
      </c>
      <c r="G32" s="4">
        <v>1.89</v>
      </c>
      <c r="H32" s="4">
        <f t="shared" si="5"/>
        <v>2796.41</v>
      </c>
      <c r="I32" s="4">
        <v>1102.6300000000001</v>
      </c>
      <c r="J32" s="4">
        <v>98.72</v>
      </c>
      <c r="K32" s="4">
        <v>0</v>
      </c>
      <c r="L32" s="4">
        <v>0</v>
      </c>
      <c r="M32" s="4">
        <v>25.17</v>
      </c>
      <c r="N32" s="4">
        <f t="shared" si="4"/>
        <v>4022.93</v>
      </c>
    </row>
    <row r="33" spans="1:14" s="2" customFormat="1" ht="15" customHeight="1" outlineLevel="1" x14ac:dyDescent="0.2">
      <c r="A33" s="5" t="s">
        <v>17</v>
      </c>
      <c r="B33" s="5"/>
      <c r="C33" s="5"/>
      <c r="D33" s="6">
        <f t="shared" ref="D33:N33" si="8">SUBTOTAL(9,D28:D32)</f>
        <v>5312.59</v>
      </c>
      <c r="E33" s="6">
        <f t="shared" si="8"/>
        <v>49230.6</v>
      </c>
      <c r="F33" s="6">
        <f t="shared" si="8"/>
        <v>0</v>
      </c>
      <c r="G33" s="6">
        <f t="shared" si="8"/>
        <v>6450.92</v>
      </c>
      <c r="H33" s="6">
        <f t="shared" si="8"/>
        <v>55681.520000000004</v>
      </c>
      <c r="I33" s="6">
        <f t="shared" si="8"/>
        <v>21964.59</v>
      </c>
      <c r="J33" s="6">
        <f t="shared" si="8"/>
        <v>1965.6599999999999</v>
      </c>
      <c r="K33" s="6">
        <f t="shared" si="8"/>
        <v>0</v>
      </c>
      <c r="L33" s="6">
        <f t="shared" si="8"/>
        <v>0</v>
      </c>
      <c r="M33" s="6">
        <f t="shared" si="8"/>
        <v>501.09999999999997</v>
      </c>
      <c r="N33" s="6">
        <f t="shared" si="8"/>
        <v>80112.87</v>
      </c>
    </row>
    <row r="34" spans="1:14" s="2" customFormat="1" ht="15" customHeight="1" x14ac:dyDescent="0.2">
      <c r="A34" s="5" t="s">
        <v>18</v>
      </c>
      <c r="B34" s="5"/>
      <c r="C34" s="5"/>
      <c r="D34" s="6">
        <f t="shared" ref="D34:N34" si="9">SUBTOTAL(9,D4:D32)</f>
        <v>23430.880000000005</v>
      </c>
      <c r="E34" s="6">
        <f t="shared" si="9"/>
        <v>210175.15</v>
      </c>
      <c r="F34" s="6">
        <f t="shared" si="9"/>
        <v>6.87</v>
      </c>
      <c r="G34" s="6">
        <f t="shared" si="9"/>
        <v>24827.65</v>
      </c>
      <c r="H34" s="6">
        <f t="shared" si="9"/>
        <v>235009.67000000004</v>
      </c>
      <c r="I34" s="6">
        <f t="shared" si="9"/>
        <v>91251.560000000012</v>
      </c>
      <c r="J34" s="6">
        <f t="shared" si="9"/>
        <v>8036.4400000000005</v>
      </c>
      <c r="K34" s="6">
        <f t="shared" si="9"/>
        <v>0</v>
      </c>
      <c r="L34" s="6">
        <f t="shared" si="9"/>
        <v>0</v>
      </c>
      <c r="M34" s="6">
        <f t="shared" si="9"/>
        <v>2294.3000000000002</v>
      </c>
      <c r="N34" s="6">
        <f t="shared" si="9"/>
        <v>593071.06999999995</v>
      </c>
    </row>
    <row r="37" spans="1:14" x14ac:dyDescent="0.2">
      <c r="A37" s="11" t="s">
        <v>21</v>
      </c>
    </row>
    <row r="38" spans="1:14" x14ac:dyDescent="0.2">
      <c r="A38" s="11" t="s">
        <v>23</v>
      </c>
    </row>
  </sheetData>
  <mergeCells count="1">
    <mergeCell ref="B1:N1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Cout remplacements 2008-2012</vt:lpstr>
    </vt:vector>
  </TitlesOfParts>
  <Company>Mairie-St-Dizier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 ORMANCEY</dc:creator>
  <cp:lastModifiedBy>MAZON, Romain (GRM-UZS)</cp:lastModifiedBy>
  <cp:lastPrinted>2013-05-16T15:05:30Z</cp:lastPrinted>
  <dcterms:created xsi:type="dcterms:W3CDTF">2013-05-16T15:19:24Z</dcterms:created>
  <dcterms:modified xsi:type="dcterms:W3CDTF">2014-02-20T16:20:30Z</dcterms:modified>
</cp:coreProperties>
</file>